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siness Loan Calculator" sheetId="1" state="visible" r:id="rId3"/>
  </sheets>
  <definedNames>
    <definedName function="false" hidden="false" name="Annual_Interest_Rate_Percent" vbProcedure="false">'Business Loan Calculator'!$D$6</definedName>
    <definedName function="false" hidden="false" name="Annual_Net_Operating_Income" vbProcedure="false">'Business Loan Calculator'!$D$9</definedName>
    <definedName function="false" hidden="false" name="Annual_New_Debt_Service" vbProcedure="false">'Business Loan Calculator'!$I$6</definedName>
    <definedName function="false" hidden="false" name="Debt_Service_Coverage_Ratio" vbProcedure="false">'Business Loan Calculator'!$I$12</definedName>
    <definedName function="false" hidden="false" name="DSCR_Lender_Requirement" vbProcedure="false">'Business Loan Calculator'!$D$11</definedName>
    <definedName function="false" hidden="false" name="DSCR_Status" vbProcedure="false">'Business Loan Calculator'!$I$14</definedName>
    <definedName function="false" hidden="false" name="Existing_Annual_Debt_Service" vbProcedure="false">'Business Loan Calculator'!$D$10</definedName>
    <definedName function="false" hidden="false" name="Interest_As_Percent_Of_Principal" vbProcedure="false">'Business Loan Calculator'!$I$11</definedName>
    <definedName function="false" hidden="false" name="Loan_Amount" vbProcedure="false">'Business Loan Calculator'!$D$5</definedName>
    <definedName function="false" hidden="false" name="Loan_Term_Years" vbProcedure="false">'Business Loan Calculator'!$D$7</definedName>
    <definedName function="false" hidden="false" name="Maximum_Qualifying_Loan_Amount" vbProcedure="false">'Business Loan Calculator'!$I$15</definedName>
    <definedName function="false" hidden="false" name="Monthly_Payment" vbProcedure="false">'Business Loan Calculator'!$I$5</definedName>
    <definedName function="false" hidden="false" name="NOI_Cushion_Above_Minimum" vbProcedure="false">'Business Loan Calculator'!$I$17</definedName>
    <definedName function="false" hidden="false" name="NOI_Required_For_Approval" vbProcedure="false">'Business Loan Calculator'!$I$16</definedName>
    <definedName function="false" hidden="false" name="Total_Annual_Debt_Service" vbProcedure="false">'Business Loan Calculator'!$I$7</definedName>
    <definedName function="false" hidden="false" name="Total_Cost_Of_Loan" vbProcedure="false">'Business Loan Calculator'!$I$9</definedName>
    <definedName function="false" hidden="false" name="Total_Interest_Paid" vbProcedure="false">'Business Loan Calculator'!$I$10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<sst xmlns="http://schemas.openxmlformats.org/spreadsheetml/2006/main" count="36" uniqueCount="36">
  <si>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Business Loan &amp; Debt Service Calculator</t>
  </si>
  <si>
    <t xml:space="preserve">Monthly payment from loan terms · total interest paid · DSCR · max qualifying loan · NOI cushion stress test · made by sheetflow.cloud</t>
  </si>
  <si>
    <t xml:space="preserve">  LOAN TERMS</t>
  </si>
  <si>
    <t xml:space="preserve">  PAYMENT SCHEDULE</t>
  </si>
  <si>
    <t xml:space="preserve">Loan Amount</t>
  </si>
  <si>
    <t xml:space="preserve">principal requested</t>
  </si>
  <si>
    <t xml:space="preserve">Monthly Payment</t>
  </si>
  <si>
    <t xml:space="preserve">Annual Interest Rate Percent</t>
  </si>
  <si>
    <t xml:space="preserve">% annual rate</t>
  </si>
  <si>
    <t xml:space="preserve">Annual New Debt Service</t>
  </si>
  <si>
    <t xml:space="preserve">Loan Term (Years)</t>
  </si>
  <si>
    <t xml:space="preserve">years to repay</t>
  </si>
  <si>
    <t xml:space="preserve">Total Annual Debt Service</t>
  </si>
  <si>
    <t xml:space="preserve">  BUSINESS INCOME &amp; EXISTING DEBT</t>
  </si>
  <si>
    <t xml:space="preserve">  LOAN COST</t>
  </si>
  <si>
    <t xml:space="preserve">Annual Net Operating Income</t>
  </si>
  <si>
    <t xml:space="preserve">revenue minus operating costs  ·  before debt</t>
  </si>
  <si>
    <t xml:space="preserve">Total Cost of Loan</t>
  </si>
  <si>
    <t xml:space="preserve">Existing Annual Debt Service</t>
  </si>
  <si>
    <t xml:space="preserve">all other loans  ·  0 if none</t>
  </si>
  <si>
    <t xml:space="preserve">Total Interest Paid</t>
  </si>
  <si>
    <t xml:space="preserve">DSCR Lender Requirement</t>
  </si>
  <si>
    <t xml:space="preserve">SBA / bank minimum  ·  1.20–1.35 typical</t>
  </si>
  <si>
    <t xml:space="preserve">Interest as % of Principal</t>
  </si>
  <si>
    <t xml:space="preserve">% above loan amount</t>
  </si>
  <si>
    <t xml:space="preserve">DEBT SERVICE COVERAGE RATIO</t>
  </si>
  <si>
    <t xml:space="preserve">× lender min: 1.25</t>
  </si>
  <si>
    <t xml:space="preserve">  LENDER QUALIFICATION ANALYSIS</t>
  </si>
  <si>
    <t xml:space="preserve">DSCR Status</t>
  </si>
  <si>
    <t xml:space="preserve">vs. lender minimum</t>
  </si>
  <si>
    <t xml:space="preserve">Maximum Qualifying Loan Amount</t>
  </si>
  <si>
    <t xml:space="preserve">at these terms &amp; 1.25× DSCR</t>
  </si>
  <si>
    <t xml:space="preserve">NOI Required for Approval</t>
  </si>
  <si>
    <t xml:space="preserve">minimum NOI to qualify</t>
  </si>
  <si>
    <t xml:space="preserve">NOI Cushion Above Minimum</t>
  </si>
  <si>
    <t xml:space="preserve">+ = buffer  ·  – = deficit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</si>
</sst>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\$#,##0.00"/>
    <numFmt numFmtId="167" formatCode="0.0"/>
    <numFmt numFmtId="168" formatCode="0"/>
    <numFmt numFmtId="169" formatCode="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"/>
      <color rgb="FFD1FAE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111827"/>
      <name val="Arial"/>
      <family val="0"/>
      <charset val="1"/>
    </font>
    <font>
      <sz val="9"/>
      <color rgb="FF1D4ED8"/>
      <name val="Arial"/>
      <family val="0"/>
      <charset val="1"/>
    </font>
    <font>
      <i val="true"/>
      <sz val="8"/>
      <color rgb="FF4B5563"/>
      <name val="Arial"/>
      <family val="0"/>
      <charset val="1"/>
    </font>
    <font>
      <b val="true"/>
      <sz val="12"/>
      <color rgb="FF15803D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5803D"/>
        <bgColor rgb="FF1A6B40"/>
      </patternFill>
    </fill>
    <fill>
      <patternFill patternType="solid">
        <fgColor rgb="FF1A6B40"/>
        <bgColor rgb="FF15803D"/>
      </patternFill>
    </fill>
    <fill>
      <patternFill patternType="solid">
        <fgColor rgb="FFEFF6FF"/>
        <bgColor rgb="FFF9FAFB"/>
      </patternFill>
    </fill>
    <fill>
      <patternFill patternType="solid">
        <fgColor rgb="FFF9FAFB"/>
        <bgColor rgb="FFFFFFFF"/>
      </patternFill>
    </fill>
    <fill>
      <patternFill patternType="solid">
        <fgColor rgb="FF111827"/>
        <bgColor rgb="FF000000"/>
      </patternFill>
    </fill>
    <fill>
      <patternFill patternType="solid">
        <fgColor rgb="FFF0FDF4"/>
        <bgColor rgb="FFF9FAFB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5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6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8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9" fontId="8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7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1" shrinkToFit="false"/>
      <protection locked="true" hidden="false"/>
    </xf>
    <xf numFmtId="169" fontId="10" fillId="7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1A6B40"/>
      <rgbColor rgb="FFC0C0C0"/>
      <rgbColor rgb="FF808080"/>
      <rgbColor rgb="FF9999FF"/>
      <rgbColor rgb="FF993366"/>
      <rgbColor rgb="FFF0FDF4"/>
      <rgbColor rgb="FFEFF6FF"/>
      <rgbColor rgb="FF660066"/>
      <rgbColor rgb="FFFF8080"/>
      <rgbColor rgb="FF1D4ED8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AFB"/>
      <rgbColor rgb="FFD1FA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B5563"/>
      <rgbColor rgb="FF969696"/>
      <rgbColor rgb="FF003366"/>
      <rgbColor rgb="FF339966"/>
      <rgbColor rgb="FF111827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1"/>
    <col collapsed="false" customWidth="true" hidden="false" outlineLevel="0" max="3" min="3" style="1" width="1.51"/>
    <col collapsed="false" customWidth="true" hidden="false" outlineLevel="0" max="4" min="4" style="1" width="17"/>
    <col collapsed="false" customWidth="true" hidden="false" outlineLevel="0" max="5" min="5" style="1" width="22"/>
    <col collapsed="false" customWidth="true" hidden="false" outlineLevel="0" max="6" min="6" style="1" width="3"/>
    <col collapsed="false" customWidth="true" hidden="false" outlineLevel="0" max="7" min="7" style="1" width="32"/>
    <col collapsed="false" customWidth="true" hidden="false" outlineLevel="0" max="8" min="8" style="1" width="1.51"/>
    <col collapsed="false" customWidth="true" hidden="false" outlineLevel="0" max="9" min="9" style="1" width="17"/>
    <col collapsed="false" customWidth="true" hidden="false" outlineLevel="0" max="10" min="10" style="1" width="14"/>
  </cols>
  <sheetData>
    <row r="1" customFormat="false" ht="30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</row>
    <row r="2" customFormat="false" ht="1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</row>
    <row r="3" customFormat="false" ht="6" hidden="false" customHeight="true" outlineLevel="0" collapsed="false"/>
    <row r="4" customFormat="false" ht="15.75" hidden="false" customHeight="true" outlineLevel="0" collapsed="false">
      <c r="B4" s="4" t="s">
        <v>2</v>
      </c>
      <c r="C4" s="4"/>
      <c r="D4" s="4"/>
      <c r="E4" s="4"/>
      <c r="G4" s="4" t="s">
        <v>3</v>
      </c>
      <c r="H4" s="4"/>
      <c r="I4" s="4"/>
      <c r="J4" s="4"/>
    </row>
    <row r="5" customFormat="false" ht="18" hidden="false" customHeight="true" outlineLevel="0" collapsed="false">
      <c r="B5" s="5" t="s">
        <v>4</v>
      </c>
      <c r="D5" s="6" t="n">
        <v>500000</v>
      </c>
      <c r="E5" s="7" t="s">
        <v>5</v>
      </c>
      <c r="G5" s="5" t="s">
        <v>6</v>
      </c>
      <c r="I5" s="8" t="n">
        <f aca="false">IFERROR(IF(Loan_Amount=0,0,-PMT(Annual_Interest_Rate_Percent/100/12,Loan_Term_Years*12,Loan_Amount)),0)</f>
        <v>5935.08845679271</v>
      </c>
    </row>
    <row r="6" customFormat="false" ht="18" hidden="false" customHeight="true" outlineLevel="0" collapsed="false">
      <c r="B6" s="5" t="s">
        <v>7</v>
      </c>
      <c r="D6" s="9" t="n">
        <v>7.5</v>
      </c>
      <c r="E6" s="7" t="s">
        <v>8</v>
      </c>
      <c r="G6" s="5" t="s">
        <v>9</v>
      </c>
      <c r="I6" s="10" t="n">
        <f aca="false">IFERROR(Monthly_Payment*12,0)</f>
        <v>71221.0614815125</v>
      </c>
    </row>
    <row r="7" customFormat="false" ht="18" hidden="false" customHeight="true" outlineLevel="0" collapsed="false">
      <c r="B7" s="5" t="s">
        <v>10</v>
      </c>
      <c r="D7" s="11" t="n">
        <v>10</v>
      </c>
      <c r="E7" s="7" t="s">
        <v>11</v>
      </c>
      <c r="G7" s="5" t="s">
        <v>12</v>
      </c>
      <c r="I7" s="10" t="n">
        <f aca="false">IFERROR(Annual_New_Debt_Service+Existing_Annual_Debt_Service,0)</f>
        <v>83221.0614815125</v>
      </c>
    </row>
    <row r="8" customFormat="false" ht="15.75" hidden="false" customHeight="true" outlineLevel="0" collapsed="false">
      <c r="B8" s="12" t="s">
        <v>13</v>
      </c>
      <c r="C8" s="12"/>
      <c r="D8" s="12"/>
      <c r="E8" s="12"/>
      <c r="G8" s="4" t="s">
        <v>14</v>
      </c>
      <c r="H8" s="4"/>
      <c r="I8" s="4"/>
      <c r="J8" s="4"/>
    </row>
    <row r="9" customFormat="false" ht="18" hidden="false" customHeight="true" outlineLevel="0" collapsed="false">
      <c r="B9" s="5" t="s">
        <v>15</v>
      </c>
      <c r="D9" s="6" t="n">
        <v>120000</v>
      </c>
      <c r="E9" s="7" t="s">
        <v>16</v>
      </c>
      <c r="G9" s="5" t="s">
        <v>17</v>
      </c>
      <c r="I9" s="10" t="n">
        <f aca="false">IFERROR(Monthly_Payment*Loan_Term_Years*12,0)</f>
        <v>712210.614815126</v>
      </c>
    </row>
    <row r="10" customFormat="false" ht="18" hidden="false" customHeight="true" outlineLevel="0" collapsed="false">
      <c r="B10" s="5" t="s">
        <v>18</v>
      </c>
      <c r="D10" s="6" t="n">
        <v>12000</v>
      </c>
      <c r="E10" s="7" t="s">
        <v>19</v>
      </c>
      <c r="G10" s="5" t="s">
        <v>20</v>
      </c>
      <c r="I10" s="10" t="n">
        <f aca="false">IFERROR(Total_Cost_Of_Loan-Loan_Amount,0)</f>
        <v>212210.614815125</v>
      </c>
    </row>
    <row r="11" customFormat="false" ht="18" hidden="false" customHeight="true" outlineLevel="0" collapsed="false">
      <c r="B11" s="5" t="s">
        <v>21</v>
      </c>
      <c r="D11" s="13" t="n">
        <v>1.25</v>
      </c>
      <c r="E11" s="7" t="s">
        <v>22</v>
      </c>
      <c r="G11" s="5" t="s">
        <v>23</v>
      </c>
      <c r="I11" s="14" t="n">
        <f aca="false">IFERROR(IF(Loan_Amount=0,0,Total_Interest_Paid/Loan_Amount*100),0)</f>
        <v>42.4421229630251</v>
      </c>
      <c r="J11" s="7" t="s">
        <v>24</v>
      </c>
    </row>
    <row r="12" customFormat="false" ht="27.75" hidden="false" customHeight="true" outlineLevel="0" collapsed="false">
      <c r="G12" s="15" t="s">
        <v>25</v>
      </c>
      <c r="I12" s="16" t="n">
        <f aca="false">IFERROR(IF(Total_Annual_Debt_Service=0,0,Annual_Net_Operating_Income/Total_Annual_Debt_Service),0)</f>
        <v>1.44194267489195</v>
      </c>
      <c r="J12" s="7" t="s">
        <v>26</v>
      </c>
    </row>
    <row r="13" customFormat="false" ht="15.75" hidden="false" customHeight="true" outlineLevel="0" collapsed="false">
      <c r="B13" s="12" t="s">
        <v>27</v>
      </c>
      <c r="C13" s="12"/>
      <c r="D13" s="12"/>
      <c r="E13" s="12"/>
      <c r="F13" s="12"/>
      <c r="G13" s="12"/>
      <c r="H13" s="12"/>
      <c r="I13" s="12"/>
      <c r="J13" s="12"/>
    </row>
    <row r="14" customFormat="false" ht="18" hidden="false" customHeight="true" outlineLevel="0" collapsed="false">
      <c r="G14" s="5" t="s">
        <v>28</v>
      </c>
      <c r="I14" s="17" t="str">
        <f aca="false">IFERROR(IF(Debt_Service_Coverage_Ratio&gt;=DSCR_Lender_Requirement,"APPROVED",IF(Debt_Service_Coverage_Ratio&gt;=1,"AT RISK","BELOW MINIMUM")),"N/A")</f>
        <v>APPROVED</v>
      </c>
      <c r="J14" s="7" t="s">
        <v>29</v>
      </c>
    </row>
    <row r="15" customFormat="false" ht="18" hidden="false" customHeight="true" outlineLevel="0" collapsed="false">
      <c r="G15" s="5" t="s">
        <v>30</v>
      </c>
      <c r="I15" s="10" t="n">
        <f aca="false">IFERROR(MAX(-PV(Annual_Interest_Rate_Percent/100/12,Loan_Term_Years*12,MAX((Annual_Net_Operating_Income/DSCR_Lender_Requirement-Existing_Annual_Debt_Service)/12,0)),0),0)</f>
        <v>589713.198965768</v>
      </c>
      <c r="J15" s="7" t="s">
        <v>31</v>
      </c>
    </row>
    <row r="16" customFormat="false" ht="18" hidden="false" customHeight="true" outlineLevel="0" collapsed="false">
      <c r="G16" s="5" t="s">
        <v>32</v>
      </c>
      <c r="I16" s="10" t="n">
        <f aca="false">IFERROR(Total_Annual_Debt_Service*DSCR_Lender_Requirement,0)</f>
        <v>104026.326851891</v>
      </c>
      <c r="J16" s="7" t="s">
        <v>33</v>
      </c>
    </row>
    <row r="17" customFormat="false" ht="18" hidden="false" customHeight="true" outlineLevel="0" collapsed="false">
      <c r="G17" s="5" t="s">
        <v>34</v>
      </c>
      <c r="I17" s="10" t="n">
        <f aca="false">IFERROR(Annual_Net_Operating_Income-NOI_Required_For_Approval,0)</f>
        <v>15973.6731481093</v>
      </c>
      <c r="J17" s="7" t="s">
        <v>35</v>
      </c>
    </row>
  </sheetData>
  <mergeCells count="7">
    <mergeCell ref="B1:J1"/>
    <mergeCell ref="B2:J2"/>
    <mergeCell ref="B4:E4"/>
    <mergeCell ref="G4:J4"/>
    <mergeCell ref="B8:E8"/>
    <mergeCell ref="G8:J8"/>
    <mergeCell ref="B13:J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2026-07-03T18:08:37Z</dcterms:created>
  <dc:creator>openpyxl</dc:creator>
  <dc:description/>
  <dc:language>en-US</dc:language>
  <cp:lastModifiedBy/>
  <dcterms:modified xsi:type="dcterms:W3CDTF">2026-07-03T20:44:51Z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