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way Calculator" sheetId="1" state="visible" r:id="rId3"/>
  </sheets>
  <definedNames>
    <definedName function="false" hidden="false" name="Additional_Months_From_Cost_Cut" vbProcedure="false">'Runway Calculator'!$I$17</definedName>
    <definedName function="false" hidden="false" name="Additional_Months_From_Revenue_Increase" vbProcedure="false">'Runway Calculator'!$I$18</definedName>
    <definedName function="false" hidden="false" name="Cash_Out_Date" vbProcedure="false">'Runway Calculator'!$I$8</definedName>
    <definedName function="false" hidden="false" name="Current_Cash_Balance" vbProcedure="false">'Runway Calculator'!$D$5</definedName>
    <definedName function="false" hidden="false" name="Current_Monthly_Revenue" vbProcedure="false">'Runway Calculator'!$D$8</definedName>
    <definedName function="false" hidden="false" name="Default_Runway_Status" vbProcedure="false">'Runway Calculator'!$I$11</definedName>
    <definedName function="false" hidden="false" name="Fundraising_Lead_Time_Months" vbProcedure="false">'Runway Calculator'!$D$11</definedName>
    <definedName function="false" hidden="false" name="Monthly_Gross_Burn" vbProcedure="false">'Runway Calculator'!$D$6</definedName>
    <definedName function="false" hidden="false" name="Monthly_Revenue_Growth_Percent" vbProcedure="false">'Runway Calculator'!$D$9</definedName>
    <definedName function="false" hidden="false" name="Months_To_Revenue_Break_Even" vbProcedure="false">'Runway Calculator'!$I$12</definedName>
    <definedName function="false" hidden="false" name="Months_Until_Must_Raise" vbProcedure="false">'Runway Calculator'!$I$9</definedName>
    <definedName function="false" hidden="false" name="Net_Burn_Rate" vbProcedure="false">'Runway Calculator'!$I$5</definedName>
    <definedName function="false" hidden="false" name="Planned_Cost_Reduction_Percent" vbProcedure="false">'Runway Calculator'!$D$12</definedName>
    <definedName function="false" hidden="false" name="Revenue_Coverage_Ratio" vbProcedure="false">'Runway Calculator'!$I$6</definedName>
    <definedName function="false" hidden="false" name="Runway_With_Cost_Reduction" vbProcedure="false">'Runway Calculator'!$I$15</definedName>
    <definedName function="false" hidden="false" name="Runway_With_Revenue_Increase" vbProcedure="false">'Runway Calculator'!$I$16</definedName>
    <definedName function="false" hidden="false" name="Static_Runway_Months" vbProcedure="false">'Runway Calculator'!$I$13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<sst xmlns="http://schemas.openxmlformats.org/spreadsheetml/2006/main" count="42" uniqueCount="41">
  <si>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Cash Flow Runway Calculator</t>
  </si>
  <si>
    <t xml:space="preserve">Net burn · revenue coverage · break-even month · default alive / dead · fundraising trigger date · made by sheetflow.cloud</t>
  </si>
  <si>
    <t xml:space="preserve">  CASH POSITION</t>
  </si>
  <si>
    <t xml:space="preserve">  BURN RATE ANALYSIS</t>
  </si>
  <si>
    <t xml:space="preserve">Current Cash Balance</t>
  </si>
  <si>
    <t xml:space="preserve">all liquid cash across accounts</t>
  </si>
  <si>
    <t xml:space="preserve">Net Burn Rate</t>
  </si>
  <si>
    <t xml:space="preserve">per month</t>
  </si>
  <si>
    <t xml:space="preserve">Monthly Gross Burn</t>
  </si>
  <si>
    <t xml:space="preserve">all expenses before revenue</t>
  </si>
  <si>
    <t xml:space="preserve">Revenue Coverage Ratio</t>
  </si>
  <si>
    <t xml:space="preserve">% of burn covered</t>
  </si>
  <si>
    <t xml:space="preserve">  REVENUE</t>
  </si>
  <si>
    <t xml:space="preserve">  RUNWAY</t>
  </si>
  <si>
    <t xml:space="preserve">Current Monthly Revenue</t>
  </si>
  <si>
    <t xml:space="preserve">enter 0 if pre-revenue</t>
  </si>
  <si>
    <t xml:space="preserve">Cash-Out Date</t>
  </si>
  <si>
    <t xml:space="preserve">at current burn rate</t>
  </si>
  <si>
    <t xml:space="preserve">Monthly Revenue Growth Percent</t>
  </si>
  <si>
    <t xml:space="preserve">% month-over-month</t>
  </si>
  <si>
    <t xml:space="preserve">Months Until Must Raise</t>
  </si>
  <si>
    <t xml:space="preserve">– = already past trigger</t>
  </si>
  <si>
    <t xml:space="preserve">  PLANNING ASSUMPTIONS</t>
  </si>
  <si>
    <t xml:space="preserve">  STATUS</t>
  </si>
  <si>
    <t xml:space="preserve">Fundraising Lead Time (Months)</t>
  </si>
  <si>
    <t xml:space="preserve">months to close a round</t>
  </si>
  <si>
    <t xml:space="preserve">Default Runway Status</t>
  </si>
  <si>
    <t xml:space="preserve">Planned Cost Reduction Percent</t>
  </si>
  <si>
    <t xml:space="preserve">% burn reduction · for scenarios below</t>
  </si>
  <si>
    <t xml:space="preserve">Months to Revenue Break-Even</t>
  </si>
  <si>
    <t xml:space="preserve">at current growth rate</t>
  </si>
  <si>
    <t xml:space="preserve">RUNWAY MONTHS</t>
  </si>
  <si>
    <t xml:space="preserve">months of cash</t>
  </si>
  <si>
    <t xml:space="preserve">  EXTENSION SCENARIOS  (same % applied to both cost and revenue levers)</t>
  </si>
  <si>
    <t xml:space="preserve">Runway With Cost Reduction</t>
  </si>
  <si>
    <t xml:space="preserve">months after burn cut</t>
  </si>
  <si>
    <t xml:space="preserve">Runway With Revenue Increase</t>
  </si>
  <si>
    <t xml:space="preserve">months after rev increase</t>
  </si>
  <si>
    <t xml:space="preserve">Additional Months From Cost Cut</t>
  </si>
  <si>
    <t xml:space="preserve">extra months vs. baseline</t>
  </si>
  <si>
    <t xml:space="preserve">Additional Months From Revenue Increase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</si>
</sst>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"/>
    <numFmt numFmtId="167" formatCode="d\-mmm\-yyyy"/>
    <numFmt numFmtId="168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500000</v>
      </c>
      <c r="E5" s="7" t="s">
        <v>5</v>
      </c>
      <c r="G5" s="5" t="s">
        <v>6</v>
      </c>
      <c r="I5" s="8" t="n">
        <f aca="false">IFERROR(Monthly_Gross_Burn-Current_Monthly_Revenue,0)</f>
        <v>50000</v>
      </c>
      <c r="J5" s="7" t="s">
        <v>7</v>
      </c>
    </row>
    <row r="6" customFormat="false" ht="18" hidden="false" customHeight="true" outlineLevel="0" collapsed="false">
      <c r="B6" s="5" t="s">
        <v>8</v>
      </c>
      <c r="D6" s="6" t="n">
        <v>75000</v>
      </c>
      <c r="E6" s="7" t="s">
        <v>9</v>
      </c>
      <c r="G6" s="5" t="s">
        <v>10</v>
      </c>
      <c r="I6" s="9" t="n">
        <f aca="false">IFERROR(Current_Monthly_Revenue/Monthly_Gross_Burn*100,0)</f>
        <v>33.3333333333333</v>
      </c>
      <c r="J6" s="7" t="s">
        <v>11</v>
      </c>
    </row>
    <row r="7" customFormat="false" ht="15.75" hidden="false" customHeight="true" outlineLevel="0" collapsed="false">
      <c r="B7" s="10" t="s">
        <v>12</v>
      </c>
      <c r="C7" s="10"/>
      <c r="D7" s="10"/>
      <c r="E7" s="10"/>
      <c r="G7" s="4" t="s">
        <v>13</v>
      </c>
      <c r="H7" s="4"/>
      <c r="I7" s="4"/>
      <c r="J7" s="4"/>
    </row>
    <row r="8" customFormat="false" ht="18" hidden="false" customHeight="true" outlineLevel="0" collapsed="false">
      <c r="B8" s="5" t="s">
        <v>14</v>
      </c>
      <c r="D8" s="6" t="n">
        <v>25000</v>
      </c>
      <c r="E8" s="7" t="s">
        <v>15</v>
      </c>
      <c r="G8" s="5" t="s">
        <v>16</v>
      </c>
      <c r="I8" s="11" t="n">
        <f aca="true">IFERROR(IF(Net_Burn_Rate&lt;=0,DATE(9999,12,31),TODAY()+ROUND(Static_Runway_Months*30.44,0)),TODAY())</f>
        <v>46508</v>
      </c>
      <c r="J8" s="7" t="s">
        <v>17</v>
      </c>
    </row>
    <row r="9" customFormat="false" ht="18" hidden="false" customHeight="true" outlineLevel="0" collapsed="false">
      <c r="B9" s="5" t="s">
        <v>18</v>
      </c>
      <c r="D9" s="12" t="n">
        <v>8</v>
      </c>
      <c r="E9" s="7" t="s">
        <v>19</v>
      </c>
      <c r="G9" s="5" t="s">
        <v>20</v>
      </c>
      <c r="I9" s="9" t="n">
        <f aca="false">IFERROR(IF(Net_Burn_Rate&lt;=0,999,Static_Runway_Months-Fundraising_Lead_Time_Months),0)</f>
        <v>-5</v>
      </c>
      <c r="J9" s="7" t="s">
        <v>21</v>
      </c>
    </row>
    <row r="10" customFormat="false" ht="15.75" hidden="false" customHeight="true" outlineLevel="0" collapsed="false">
      <c r="B10" s="10" t="s">
        <v>22</v>
      </c>
      <c r="C10" s="10"/>
      <c r="D10" s="10"/>
      <c r="E10" s="10"/>
      <c r="G10" s="4" t="s">
        <v>23</v>
      </c>
      <c r="H10" s="4"/>
      <c r="I10" s="4"/>
      <c r="J10" s="4"/>
    </row>
    <row r="11" customFormat="false" ht="18" hidden="false" customHeight="true" outlineLevel="0" collapsed="false">
      <c r="B11" s="5" t="s">
        <v>24</v>
      </c>
      <c r="D11" s="13" t="n">
        <v>15</v>
      </c>
      <c r="E11" s="7" t="s">
        <v>25</v>
      </c>
      <c r="G11" s="5" t="s">
        <v>26</v>
      </c>
      <c r="I11" s="14" t="str">
        <f aca="false">IFERROR(IF(Net_Burn_Rate&lt;=0,"CASH FLOW POSITIVE",IF(Months_To_Revenue_Break_Even&lt;Static_Runway_Months,"DEFAULT ALIVE","DEFAULT DEAD")),"INSUFFICIENT DATA")</f>
        <v>DEFAULT DEAD</v>
      </c>
    </row>
    <row r="12" customFormat="false" ht="18" hidden="false" customHeight="true" outlineLevel="0" collapsed="false">
      <c r="B12" s="5" t="s">
        <v>27</v>
      </c>
      <c r="D12" s="12" t="n">
        <v>20</v>
      </c>
      <c r="E12" s="7" t="s">
        <v>28</v>
      </c>
      <c r="G12" s="5" t="s">
        <v>29</v>
      </c>
      <c r="I12" s="9" t="n">
        <f aca="false">IFERROR(IF(Current_Monthly_Revenue&lt;=0,999,IF(Monthly_Revenue_Growth_Percent&lt;=0,999,IF(Current_Monthly_Revenue&gt;=Monthly_Gross_Burn,0,LOG(Monthly_Gross_Burn/Current_Monthly_Revenue)/LOG(1+Monthly_Revenue_Growth_Percent/100)))),999)</f>
        <v>14.2749145860032</v>
      </c>
      <c r="J12" s="7" t="s">
        <v>30</v>
      </c>
    </row>
    <row r="13" customFormat="false" ht="27.75" hidden="false" customHeight="true" outlineLevel="0" collapsed="false">
      <c r="G13" s="15" t="s">
        <v>31</v>
      </c>
      <c r="I13" s="16" t="n">
        <f aca="false">IFERROR(IF(Net_Burn_Rate&lt;=0,999,Current_Cash_Balance/Net_Burn_Rate),0)</f>
        <v>10</v>
      </c>
      <c r="J13" s="7" t="s">
        <v>32</v>
      </c>
    </row>
    <row r="14" customFormat="false" ht="15.75" hidden="false" customHeight="true" outlineLevel="0" collapsed="false">
      <c r="B14" s="10" t="s">
        <v>33</v>
      </c>
      <c r="C14" s="10"/>
      <c r="D14" s="10"/>
      <c r="E14" s="10"/>
      <c r="F14" s="10"/>
      <c r="G14" s="10"/>
      <c r="H14" s="10"/>
      <c r="I14" s="10"/>
      <c r="J14" s="10"/>
    </row>
    <row r="15" customFormat="false" ht="18" hidden="false" customHeight="true" outlineLevel="0" collapsed="false">
      <c r="G15" s="5" t="s">
        <v>34</v>
      </c>
      <c r="I15" s="9" t="n">
        <f aca="false">IFERROR(IF(Monthly_Gross_Burn*(1-Planned_Cost_Reduction_Percent/100)&lt;=Current_Monthly_Revenue,999,Current_Cash_Balance/(Monthly_Gross_Burn*(1-Planned_Cost_Reduction_Percent/100)-Current_Monthly_Revenue)),999)</f>
        <v>14.2857142857143</v>
      </c>
      <c r="J15" s="7" t="s">
        <v>35</v>
      </c>
    </row>
    <row r="16" customFormat="false" ht="18" hidden="false" customHeight="true" outlineLevel="0" collapsed="false">
      <c r="G16" s="5" t="s">
        <v>36</v>
      </c>
      <c r="I16" s="9" t="n">
        <f aca="false">IFERROR(IF(Monthly_Gross_Burn-Current_Monthly_Revenue*(1+Planned_Cost_Reduction_Percent/100)&lt;=0,999,Current_Cash_Balance/(Monthly_Gross_Burn-Current_Monthly_Revenue*(1+Planned_Cost_Reduction_Percent/100))),999)</f>
        <v>11.1111111111111</v>
      </c>
      <c r="J16" s="7" t="s">
        <v>37</v>
      </c>
    </row>
    <row r="17" customFormat="false" ht="18" hidden="false" customHeight="true" outlineLevel="0" collapsed="false">
      <c r="G17" s="5" t="s">
        <v>38</v>
      </c>
      <c r="I17" s="9" t="n">
        <f aca="false">IFERROR(Runway_With_Cost_Reduction-Static_Runway_Months,0)</f>
        <v>4.28571428571429</v>
      </c>
      <c r="J17" s="7" t="s">
        <v>39</v>
      </c>
    </row>
    <row r="18" customFormat="false" ht="18" hidden="false" customHeight="true" outlineLevel="0" collapsed="false">
      <c r="G18" s="5" t="s">
        <v>40</v>
      </c>
      <c r="I18" s="9" t="n">
        <f aca="false">IFERROR(Runway_With_Revenue_Increase-Static_Runway_Months,0)</f>
        <v>1.11111111111111</v>
      </c>
      <c r="J18" s="7" t="s">
        <v>39</v>
      </c>
    </row>
  </sheetData>
  <mergeCells count="9">
    <mergeCell ref="B1:J1"/>
    <mergeCell ref="B2:J2"/>
    <mergeCell ref="B4:E4"/>
    <mergeCell ref="G4:J4"/>
    <mergeCell ref="B7:E7"/>
    <mergeCell ref="G7:J7"/>
    <mergeCell ref="B10:E10"/>
    <mergeCell ref="G10:J10"/>
    <mergeCell ref="B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2026-07-01T12:16:40Z</dcterms:created>
  <dc:creator>openpyxl</dc:creator>
  <dc:description/>
  <dc:language>en-US</dc:language>
  <cp:lastModifiedBy/>
  <dcterms:modified xsi:type="dcterms:W3CDTF">2026-07-01T14:50:54Z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