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x &amp; Flip Calculator" sheetId="1" state="visible" r:id="rId3"/>
  </sheets>
  <definedNames>
    <definedName function="false" hidden="false" name="After_Repair_Value" vbProcedure="false">'Fix &amp; Flip Calculator'!$D$5</definedName>
    <definedName function="false" hidden="false" name="Annualized_ROI" vbProcedure="false">'Fix &amp; Flip Calculator'!$I$13</definedName>
    <definedName function="false" hidden="false" name="ARV_Buffer_Above_Break_Even_Percent" vbProcedure="false">'Fix &amp; Flip Calculator'!$I$19</definedName>
    <definedName function="false" hidden="false" name="Break_Even_Sale_Price" vbProcedure="false">'Fix &amp; Flip Calculator'!$I$18</definedName>
    <definedName function="false" hidden="false" name="Cash_Invested" vbProcedure="false">'Fix &amp; Flip Calculator'!$D$15</definedName>
    <definedName function="false" hidden="false" name="Cash_On_Cash_Return" vbProcedure="false">'Fix &amp; Flip Calculator'!$I$14</definedName>
    <definedName function="false" hidden="false" name="Holding_Period_Months" vbProcedure="false">'Fix &amp; Flip Calculator'!$D$10</definedName>
    <definedName function="false" hidden="false" name="Maximum_Offer_Price_70_Rule" vbProcedure="false">'Fix &amp; Flip Calculator'!$I$15</definedName>
    <definedName function="false" hidden="false" name="Monthly_Holding_Cost" vbProcedure="false">'Fix &amp; Flip Calculator'!$D$11</definedName>
    <definedName function="false" hidden="false" name="Net_Profit" vbProcedure="false">'Fix &amp; Flip Calculator'!$I$16</definedName>
    <definedName function="false" hidden="false" name="Profit_Margin_Percent" vbProcedure="false">'Fix &amp; Flip Calculator'!$I$10</definedName>
    <definedName function="false" hidden="false" name="Purchase_Closing_Costs" vbProcedure="false">'Fix &amp; Flip Calculator'!$I$5</definedName>
    <definedName function="false" hidden="false" name="Purchase_Closing_Costs_Percent" vbProcedure="false">'Fix &amp; Flip Calculator'!$D$7</definedName>
    <definedName function="false" hidden="false" name="Purchase_Price" vbProcedure="false">'Fix &amp; Flip Calculator'!$D$6</definedName>
    <definedName function="false" hidden="false" name="Renovation_Budget" vbProcedure="false">'Fix &amp; Flip Calculator'!$D$9</definedName>
    <definedName function="false" hidden="false" name="ROI_On_Total_Cost" vbProcedure="false">'Fix &amp; Flip Calculator'!$I$11</definedName>
    <definedName function="false" hidden="false" name="Selling_Agent_Commission_Percent" vbProcedure="false">'Fix &amp; Flip Calculator'!$D$13</definedName>
    <definedName function="false" hidden="false" name="Selling_Closing_Costs_Percent" vbProcedure="false">'Fix &amp; Flip Calculator'!$D$14</definedName>
    <definedName function="false" hidden="false" name="Selling_Costs" vbProcedure="false">'Fix &amp; Flip Calculator'!$I$7</definedName>
    <definedName function="false" hidden="false" name="Total_Holding_Costs" vbProcedure="false">'Fix &amp; Flip Calculator'!$I$6</definedName>
    <definedName function="false" hidden="false" name="Total_Project_Cost" vbProcedure="false">'Fix &amp; Flip Calculator'!$I$9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<sst xmlns="http://schemas.openxmlformats.org/spreadsheetml/2006/main" count="46" uniqueCount="46">
  <si>
    <t xml:space="preserve">Fix &amp; Flip Real Estate Calculator</t>
  </si>
  <si>
    <t xml:space="preserve">Net profit · ROI · annualized ROI · cash-on-cash · 70% rule max offer · break-even sale price · ARV buffer · made by sheetflow.cloud</t>
  </si>
  <si>
    <t xml:space="preserve">  ACQUISITION</t>
  </si>
  <si>
    <t xml:space="preserve">  COST BREAKDOWN</t>
  </si>
  <si>
    <t xml:space="preserve">After Repair Value (ARV)</t>
  </si>
  <si>
    <t xml:space="preserve">estimated sale price after renovation</t>
  </si>
  <si>
    <t xml:space="preserve">Purchase Closing Costs</t>
  </si>
  <si>
    <t xml:space="preserve">Purchase Price</t>
  </si>
  <si>
    <t xml:space="preserve">offer / contract price</t>
  </si>
  <si>
    <t xml:space="preserve">Total Holding Costs</t>
  </si>
  <si>
    <t xml:space="preserve">Purchase Closing Costs Percent</t>
  </si>
  <si>
    <t xml:space="preserve">% of purchase price</t>
  </si>
  <si>
    <t xml:space="preserve">Selling Costs</t>
  </si>
  <si>
    <t xml:space="preserve">  RENOVATION &amp; HOLDING</t>
  </si>
  <si>
    <t xml:space="preserve">  PROFITABILITY</t>
  </si>
  <si>
    <t xml:space="preserve">Renovation Budget</t>
  </si>
  <si>
    <t xml:space="preserve">full rehab cost estimate</t>
  </si>
  <si>
    <t xml:space="preserve">Total Project Cost</t>
  </si>
  <si>
    <t xml:space="preserve">Holding Period (Months)</t>
  </si>
  <si>
    <t xml:space="preserve">purchase to close of sale</t>
  </si>
  <si>
    <t xml:space="preserve">Profit Margin Percent</t>
  </si>
  <si>
    <t xml:space="preserve">% of ARV</t>
  </si>
  <si>
    <t xml:space="preserve">Monthly Holding Cost</t>
  </si>
  <si>
    <t xml:space="preserve">taxes + insurance + utilities + loan interest</t>
  </si>
  <si>
    <t xml:space="preserve">ROI on Total Cost</t>
  </si>
  <si>
    <t xml:space="preserve">% return</t>
  </si>
  <si>
    <t xml:space="preserve">  SELLING &amp; FINANCING</t>
  </si>
  <si>
    <t xml:space="preserve">  INVESTOR METRICS</t>
  </si>
  <si>
    <t xml:space="preserve">Selling Agent Commission Percent</t>
  </si>
  <si>
    <t xml:space="preserve">% of sale price</t>
  </si>
  <si>
    <t xml:space="preserve">Annualized ROI</t>
  </si>
  <si>
    <t xml:space="preserve">% compounded annual</t>
  </si>
  <si>
    <t xml:space="preserve">Selling Closing Costs Percent</t>
  </si>
  <si>
    <t xml:space="preserve">% · title, escrow, transfer tax</t>
  </si>
  <si>
    <t xml:space="preserve">Cash-on-Cash Return</t>
  </si>
  <si>
    <t xml:space="preserve">% on equity deployed</t>
  </si>
  <si>
    <t xml:space="preserve">Cash Invested</t>
  </si>
  <si>
    <t xml:space="preserve">your equity  ·  for cash-on-cash</t>
  </si>
  <si>
    <t xml:space="preserve">Maximum Offer Price (70% Rule)</t>
  </si>
  <si>
    <t xml:space="preserve">ARV × 70% − rehab</t>
  </si>
  <si>
    <t xml:space="preserve">NET PROFIT</t>
  </si>
  <si>
    <t xml:space="preserve">  DEAL VALIDATION</t>
  </si>
  <si>
    <t xml:space="preserve">Break-Even Sale Price</t>
  </si>
  <si>
    <t xml:space="preserve">min. price to profit</t>
  </si>
  <si>
    <t xml:space="preserve">ARV Buffer Above Break-Even</t>
  </si>
  <si>
    <t xml:space="preserve">% ARV can fall before loss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</si>
</sst>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.0"/>
    <numFmt numFmtId="167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350000</v>
      </c>
      <c r="E5" s="7" t="s">
        <v>5</v>
      </c>
      <c r="G5" s="5" t="s">
        <v>6</v>
      </c>
      <c r="I5" s="8" t="n">
        <f aca="false">IFERROR(Purchase_Price*Purchase_Closing_Costs_Percent/100,0)</f>
        <v>3700</v>
      </c>
    </row>
    <row r="6" customFormat="false" ht="18" hidden="false" customHeight="true" outlineLevel="0" collapsed="false">
      <c r="B6" s="5" t="s">
        <v>7</v>
      </c>
      <c r="D6" s="6" t="n">
        <v>185000</v>
      </c>
      <c r="E6" s="7" t="s">
        <v>8</v>
      </c>
      <c r="G6" s="5" t="s">
        <v>9</v>
      </c>
      <c r="I6" s="8" t="n">
        <f aca="false">IFERROR(Holding_Period_Months*Monthly_Holding_Cost,0)</f>
        <v>9000</v>
      </c>
    </row>
    <row r="7" customFormat="false" ht="18" hidden="false" customHeight="true" outlineLevel="0" collapsed="false">
      <c r="B7" s="5" t="s">
        <v>10</v>
      </c>
      <c r="D7" s="9" t="n">
        <v>2</v>
      </c>
      <c r="E7" s="7" t="s">
        <v>11</v>
      </c>
      <c r="G7" s="5" t="s">
        <v>12</v>
      </c>
      <c r="I7" s="8" t="n">
        <f aca="false">IFERROR(After_Repair_Value*(Selling_Agent_Commission_Percent+Selling_Closing_Costs_Percent)/100,0)</f>
        <v>22750</v>
      </c>
    </row>
    <row r="8" customFormat="false" ht="15.75" hidden="false" customHeight="true" outlineLevel="0" collapsed="false">
      <c r="B8" s="10" t="s">
        <v>13</v>
      </c>
      <c r="C8" s="10"/>
      <c r="D8" s="10"/>
      <c r="E8" s="10"/>
      <c r="G8" s="4" t="s">
        <v>14</v>
      </c>
      <c r="H8" s="4"/>
      <c r="I8" s="4"/>
      <c r="J8" s="4"/>
    </row>
    <row r="9" customFormat="false" ht="18" hidden="false" customHeight="true" outlineLevel="0" collapsed="false">
      <c r="B9" s="5" t="s">
        <v>15</v>
      </c>
      <c r="D9" s="6" t="n">
        <v>65000</v>
      </c>
      <c r="E9" s="7" t="s">
        <v>16</v>
      </c>
      <c r="G9" s="5" t="s">
        <v>17</v>
      </c>
      <c r="I9" s="8" t="n">
        <f aca="false">IFERROR(Purchase_Price+Purchase_Closing_Costs+Renovation_Budget+Total_Holding_Costs,0)</f>
        <v>262700</v>
      </c>
    </row>
    <row r="10" customFormat="false" ht="18" hidden="false" customHeight="true" outlineLevel="0" collapsed="false">
      <c r="B10" s="5" t="s">
        <v>18</v>
      </c>
      <c r="D10" s="11" t="n">
        <v>5</v>
      </c>
      <c r="E10" s="7" t="s">
        <v>19</v>
      </c>
      <c r="G10" s="5" t="s">
        <v>20</v>
      </c>
      <c r="I10" s="12" t="n">
        <f aca="false">IFERROR(Net_Profit/After_Repair_Value*100,0)</f>
        <v>18.4428571428571</v>
      </c>
      <c r="J10" s="7" t="s">
        <v>21</v>
      </c>
    </row>
    <row r="11" customFormat="false" ht="18" hidden="false" customHeight="true" outlineLevel="0" collapsed="false">
      <c r="B11" s="5" t="s">
        <v>22</v>
      </c>
      <c r="D11" s="6" t="n">
        <v>1800</v>
      </c>
      <c r="E11" s="7" t="s">
        <v>23</v>
      </c>
      <c r="G11" s="5" t="s">
        <v>24</v>
      </c>
      <c r="I11" s="12" t="n">
        <f aca="false">IFERROR(Net_Profit/Total_Project_Cost*100,0)</f>
        <v>24.571754853445</v>
      </c>
      <c r="J11" s="7" t="s">
        <v>25</v>
      </c>
    </row>
    <row r="12" customFormat="false" ht="15.75" hidden="false" customHeight="true" outlineLevel="0" collapsed="false">
      <c r="B12" s="10" t="s">
        <v>26</v>
      </c>
      <c r="C12" s="10"/>
      <c r="D12" s="10"/>
      <c r="E12" s="10"/>
      <c r="G12" s="4" t="s">
        <v>27</v>
      </c>
      <c r="H12" s="4"/>
      <c r="I12" s="4"/>
      <c r="J12" s="4"/>
    </row>
    <row r="13" customFormat="false" ht="18" hidden="false" customHeight="true" outlineLevel="0" collapsed="false">
      <c r="B13" s="5" t="s">
        <v>28</v>
      </c>
      <c r="D13" s="9" t="n">
        <v>5</v>
      </c>
      <c r="E13" s="7" t="s">
        <v>29</v>
      </c>
      <c r="G13" s="5" t="s">
        <v>30</v>
      </c>
      <c r="I13" s="12" t="n">
        <f aca="false">IFERROR(((1+ROI_On_Total_Cost/100)^(12/Holding_Period_Months)-1)*100,0)</f>
        <v>69.4365101770823</v>
      </c>
      <c r="J13" s="7" t="s">
        <v>31</v>
      </c>
    </row>
    <row r="14" customFormat="false" ht="18" hidden="false" customHeight="true" outlineLevel="0" collapsed="false">
      <c r="B14" s="5" t="s">
        <v>32</v>
      </c>
      <c r="D14" s="9" t="n">
        <v>1.5</v>
      </c>
      <c r="E14" s="7" t="s">
        <v>33</v>
      </c>
      <c r="G14" s="5" t="s">
        <v>34</v>
      </c>
      <c r="I14" s="12" t="n">
        <f aca="false">IFERROR(IF(Cash_Invested=0,0,Net_Profit/Cash_Invested*100),0)</f>
        <v>80.6875</v>
      </c>
      <c r="J14" s="7" t="s">
        <v>35</v>
      </c>
    </row>
    <row r="15" customFormat="false" ht="18" hidden="false" customHeight="true" outlineLevel="0" collapsed="false">
      <c r="B15" s="5" t="s">
        <v>36</v>
      </c>
      <c r="D15" s="6" t="n">
        <v>80000</v>
      </c>
      <c r="E15" s="7" t="s">
        <v>37</v>
      </c>
      <c r="G15" s="5" t="s">
        <v>38</v>
      </c>
      <c r="I15" s="8" t="n">
        <f aca="false">IFERROR(After_Repair_Value*0.7-Renovation_Budget,0)</f>
        <v>180000</v>
      </c>
      <c r="J15" s="7" t="s">
        <v>39</v>
      </c>
    </row>
    <row r="16" customFormat="false" ht="27.75" hidden="false" customHeight="true" outlineLevel="0" collapsed="false">
      <c r="G16" s="13" t="s">
        <v>40</v>
      </c>
      <c r="I16" s="14" t="n">
        <f aca="false">IFERROR(After_Repair_Value-Total_Project_Cost-Selling_Costs,0)</f>
        <v>64550</v>
      </c>
    </row>
    <row r="17" customFormat="false" ht="15.75" hidden="false" customHeight="true" outlineLevel="0" collapsed="false">
      <c r="B17" s="10" t="s">
        <v>41</v>
      </c>
      <c r="C17" s="10"/>
      <c r="D17" s="10"/>
      <c r="E17" s="10"/>
      <c r="F17" s="10"/>
      <c r="G17" s="10"/>
      <c r="H17" s="10"/>
      <c r="I17" s="10"/>
      <c r="J17" s="10"/>
    </row>
    <row r="18" customFormat="false" ht="18" hidden="false" customHeight="true" outlineLevel="0" collapsed="false">
      <c r="G18" s="5" t="s">
        <v>42</v>
      </c>
      <c r="I18" s="8" t="n">
        <f aca="false">IFERROR(Total_Project_Cost/(1-(Selling_Agent_Commission_Percent+Selling_Closing_Costs_Percent)/100),0)</f>
        <v>280962.56684492</v>
      </c>
      <c r="J18" s="7" t="s">
        <v>43</v>
      </c>
    </row>
    <row r="19" customFormat="false" ht="18" hidden="false" customHeight="true" outlineLevel="0" collapsed="false">
      <c r="G19" s="5" t="s">
        <v>44</v>
      </c>
      <c r="I19" s="12" t="n">
        <f aca="false">IFERROR((After_Repair_Value-Break_Even_Sale_Price)/After_Repair_Value*100,0)</f>
        <v>19.7249809014515</v>
      </c>
      <c r="J19" s="7" t="s">
        <v>45</v>
      </c>
    </row>
  </sheetData>
  <mergeCells count="9">
    <mergeCell ref="B1:J1"/>
    <mergeCell ref="B2:J2"/>
    <mergeCell ref="B4:E4"/>
    <mergeCell ref="G4:J4"/>
    <mergeCell ref="B8:E8"/>
    <mergeCell ref="G8:J8"/>
    <mergeCell ref="B12:E12"/>
    <mergeCell ref="G12:J12"/>
    <mergeCell ref="B17:J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2026-07-05T14:13:23Z</dcterms:created>
  <dc:creator>openpyxl</dc:creator>
  <dc:description/>
  <dc:language>en-US</dc:language>
  <cp:lastModifiedBy/>
  <dcterms:modified xsi:type="dcterms:W3CDTF">2026-07-05T16:14:45Z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