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gin &amp; Markup Calculator" sheetId="1" state="visible" r:id="rId3"/>
  </sheets>
  <definedNames>
    <definedName function="false" hidden="false" name="Actual_Margin_At_Wrong_Price" vbProcedure="false">'Margin &amp; Markup Calculator'!$I$14</definedName>
    <definedName function="false" hidden="false" name="Annual_Gross_Profit" vbProcedure="false">'Margin &amp; Markup Calculator'!$I$11</definedName>
    <definedName function="false" hidden="false" name="Annual_Profit_Lost_To_Pricing_Error" vbProcedure="false">'Margin &amp; Markup Calculator'!$I$15</definedName>
    <definedName function="false" hidden="false" name="Annual_Revenue" vbProcedure="false">'Margin &amp; Markup Calculator'!$I$10</definedName>
    <definedName function="false" hidden="false" name="Correct_Selling_Price" vbProcedure="false">'Margin &amp; Markup Calculator'!$I$5</definedName>
    <definedName function="false" hidden="false" name="Cost_Increase_Percent" vbProcedure="false">'Margin &amp; Markup Calculator'!$D$10</definedName>
    <definedName function="false" hidden="false" name="Discounted_Selling_Price" vbProcedure="false">'Margin &amp; Markup Calculator'!$I$17</definedName>
    <definedName function="false" hidden="false" name="Discount_Percent" vbProcedure="false">'Margin &amp; Markup Calculator'!$D$9</definedName>
    <definedName function="false" hidden="false" name="Gross_Profit_Per_Unit" vbProcedure="false">'Margin &amp; Markup Calculator'!$I$6</definedName>
    <definedName function="false" hidden="false" name="Margin_After_Cost_Increase" vbProcedure="false">'Margin &amp; Markup Calculator'!$I$19</definedName>
    <definedName function="false" hidden="false" name="Margin_After_Discount" vbProcedure="false">'Margin &amp; Markup Calculator'!$I$18</definedName>
    <definedName function="false" hidden="false" name="Markup_Percent" vbProcedure="false">'Margin &amp; Markup Calculator'!$I$7</definedName>
    <definedName function="false" hidden="false" name="Monthly_Revenue" vbProcedure="false">'Margin &amp; Markup Calculator'!$I$9</definedName>
    <definedName function="false" hidden="false" name="Price_Using_Markup_As_Margin" vbProcedure="false">'Margin &amp; Markup Calculator'!$I$13</definedName>
    <definedName function="false" hidden="false" name="Target_Gross_Margin_Percent" vbProcedure="false">'Margin &amp; Markup Calculator'!$D$6</definedName>
    <definedName function="false" hidden="false" name="Units_Sold_Per_Month" vbProcedure="false">'Margin &amp; Markup Calculator'!$D$7</definedName>
    <definedName function="false" hidden="false" name="Unit_Cost" vbProcedure="false">'Margin &amp; Markup Calculator'!$D$5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<sst xmlns="http://schemas.openxmlformats.org/spreadsheetml/2006/main" count="35" uniqueCount="35">
  <si>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Gross Margin &amp; Markup Calculator</t>
  </si>
  <si>
    <t xml:space="preserve">Correct formula: cost ÷ (1 − margin%) · annual volume impact · markup-as-margin error quantified in dollars · discount &amp; cost sensitivity · made by sheetflow.cloud</t>
  </si>
  <si>
    <t xml:space="preserve">  PRODUCT / SERVICE</t>
  </si>
  <si>
    <t xml:space="preserve">  CORRECT PRICING</t>
  </si>
  <si>
    <t xml:space="preserve">Unit Cost</t>
  </si>
  <si>
    <t xml:space="preserve">direct cost per unit or project</t>
  </si>
  <si>
    <t xml:space="preserve">Correct Selling Price</t>
  </si>
  <si>
    <t xml:space="preserve">Target Gross Margin Percent</t>
  </si>
  <si>
    <t xml:space="preserve">% — your desired margin</t>
  </si>
  <si>
    <t xml:space="preserve">Gross Profit Per Unit</t>
  </si>
  <si>
    <t xml:space="preserve">Units Sold Per Month</t>
  </si>
  <si>
    <t xml:space="preserve">volume for annual impact section</t>
  </si>
  <si>
    <t xml:space="preserve">Markup Percent</t>
  </si>
  <si>
    <t xml:space="preserve">% above cost</t>
  </si>
  <si>
    <t xml:space="preserve">  SENSITIVITY INPUTS</t>
  </si>
  <si>
    <t xml:space="preserve">  ANNUAL VOLUME IMPACT</t>
  </si>
  <si>
    <t xml:space="preserve">Discount Percent</t>
  </si>
  <si>
    <t xml:space="preserve">% — typical negotiation discount</t>
  </si>
  <si>
    <t xml:space="preserve">Monthly Revenue</t>
  </si>
  <si>
    <t xml:space="preserve">Cost Increase Percent</t>
  </si>
  <si>
    <t xml:space="preserve">% — COGS increase scenario</t>
  </si>
  <si>
    <t xml:space="preserve">Annual Revenue</t>
  </si>
  <si>
    <t xml:space="preserve">ANNUAL GROSS PROFIT</t>
  </si>
  <si>
    <t xml:space="preserve">  PRICING ERROR  —  WHAT APPLYING MARKUP % AS MARGIN % COSTS YOU</t>
  </si>
  <si>
    <t xml:space="preserve">Price Using Markup as Margin</t>
  </si>
  <si>
    <t xml:space="preserve">the wrong formula</t>
  </si>
  <si>
    <t xml:space="preserve">Actual Margin at Wrong Price</t>
  </si>
  <si>
    <t xml:space="preserve">% — not your target</t>
  </si>
  <si>
    <t xml:space="preserve">Annual Profit Lost to Pricing Error</t>
  </si>
  <si>
    <t xml:space="preserve">  SENSITIVITY ANALYSIS</t>
  </si>
  <si>
    <t xml:space="preserve">Discounted Selling Price</t>
  </si>
  <si>
    <t xml:space="preserve">Margin After Discount</t>
  </si>
  <si>
    <t xml:space="preserve">% at discounted price</t>
  </si>
  <si>
    <t xml:space="preserve">Margin After Cost Increase</t>
  </si>
  <si>
    <t xml:space="preserve">% if COGS rises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</si>
</sst>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.0"/>
    <numFmt numFmtId="167" formatCode="0"/>
    <numFmt numFmtId="168" formatCode="\$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8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50</v>
      </c>
      <c r="E5" s="7" t="s">
        <v>5</v>
      </c>
      <c r="G5" s="5" t="s">
        <v>6</v>
      </c>
      <c r="I5" s="8" t="n">
        <f aca="false">IFERROR(Unit_Cost/(1-Target_Gross_Margin_Percent/100),0)</f>
        <v>83.3333333333333</v>
      </c>
    </row>
    <row r="6" customFormat="false" ht="18" hidden="false" customHeight="true" outlineLevel="0" collapsed="false">
      <c r="B6" s="5" t="s">
        <v>7</v>
      </c>
      <c r="D6" s="9" t="n">
        <v>40</v>
      </c>
      <c r="E6" s="7" t="s">
        <v>8</v>
      </c>
      <c r="G6" s="5" t="s">
        <v>9</v>
      </c>
      <c r="I6" s="8" t="n">
        <f aca="false">IFERROR(Correct_Selling_Price-Unit_Cost,0)</f>
        <v>33.3333333333333</v>
      </c>
    </row>
    <row r="7" customFormat="false" ht="18" hidden="false" customHeight="true" outlineLevel="0" collapsed="false">
      <c r="B7" s="5" t="s">
        <v>10</v>
      </c>
      <c r="D7" s="10" t="n">
        <v>200</v>
      </c>
      <c r="E7" s="7" t="s">
        <v>11</v>
      </c>
      <c r="G7" s="5" t="s">
        <v>12</v>
      </c>
      <c r="I7" s="11" t="n">
        <f aca="false">IFERROR((Correct_Selling_Price-Unit_Cost)/Unit_Cost*100,0)</f>
        <v>66.6666666666667</v>
      </c>
      <c r="J7" s="7" t="s">
        <v>13</v>
      </c>
    </row>
    <row r="8" customFormat="false" ht="15.75" hidden="false" customHeight="true" outlineLevel="0" collapsed="false">
      <c r="B8" s="12" t="s">
        <v>14</v>
      </c>
      <c r="C8" s="12"/>
      <c r="D8" s="12"/>
      <c r="E8" s="12"/>
      <c r="G8" s="4" t="s">
        <v>15</v>
      </c>
      <c r="H8" s="4"/>
      <c r="I8" s="4"/>
      <c r="J8" s="4"/>
    </row>
    <row r="9" customFormat="false" ht="18" hidden="false" customHeight="true" outlineLevel="0" collapsed="false">
      <c r="B9" s="5" t="s">
        <v>16</v>
      </c>
      <c r="D9" s="9" t="n">
        <v>10</v>
      </c>
      <c r="E9" s="7" t="s">
        <v>17</v>
      </c>
      <c r="G9" s="5" t="s">
        <v>18</v>
      </c>
      <c r="I9" s="13" t="n">
        <f aca="false">IFERROR(Correct_Selling_Price*Units_Sold_Per_Month,0)</f>
        <v>16666.6666666667</v>
      </c>
    </row>
    <row r="10" customFormat="false" ht="18" hidden="false" customHeight="true" outlineLevel="0" collapsed="false">
      <c r="B10" s="5" t="s">
        <v>19</v>
      </c>
      <c r="D10" s="9" t="n">
        <v>15</v>
      </c>
      <c r="E10" s="7" t="s">
        <v>20</v>
      </c>
      <c r="G10" s="5" t="s">
        <v>21</v>
      </c>
      <c r="I10" s="13" t="n">
        <f aca="false">IFERROR(Monthly_Revenue*12,0)</f>
        <v>200000</v>
      </c>
    </row>
    <row r="11" customFormat="false" ht="27.75" hidden="false" customHeight="true" outlineLevel="0" collapsed="false">
      <c r="G11" s="14" t="s">
        <v>22</v>
      </c>
      <c r="I11" s="15" t="n">
        <f aca="false">IFERROR(Annual_Revenue*Target_Gross_Margin_Percent/100,0)</f>
        <v>80000</v>
      </c>
    </row>
    <row r="12" customFormat="false" ht="15.75" hidden="false" customHeight="true" outlineLevel="0" collapsed="false">
      <c r="B12" s="12" t="s">
        <v>23</v>
      </c>
      <c r="C12" s="12"/>
      <c r="D12" s="12"/>
      <c r="E12" s="12"/>
      <c r="F12" s="12"/>
      <c r="G12" s="12"/>
      <c r="H12" s="12"/>
      <c r="I12" s="12"/>
      <c r="J12" s="12"/>
    </row>
    <row r="13" customFormat="false" ht="18" hidden="false" customHeight="true" outlineLevel="0" collapsed="false">
      <c r="G13" s="5" t="s">
        <v>24</v>
      </c>
      <c r="I13" s="8" t="n">
        <f aca="false">IFERROR(Unit_Cost*(1+Target_Gross_Margin_Percent/100),0)</f>
        <v>70</v>
      </c>
      <c r="J13" s="7" t="s">
        <v>25</v>
      </c>
    </row>
    <row r="14" customFormat="false" ht="18" hidden="false" customHeight="true" outlineLevel="0" collapsed="false">
      <c r="G14" s="5" t="s">
        <v>26</v>
      </c>
      <c r="I14" s="11" t="n">
        <f aca="false">IFERROR((Price_Using_Markup_As_Margin-Unit_Cost)/Price_Using_Markup_As_Margin*100,0)</f>
        <v>28.5714285714286</v>
      </c>
      <c r="J14" s="7" t="s">
        <v>27</v>
      </c>
    </row>
    <row r="15" customFormat="false" ht="18" hidden="false" customHeight="true" outlineLevel="0" collapsed="false">
      <c r="G15" s="5" t="s">
        <v>28</v>
      </c>
      <c r="I15" s="13" t="n">
        <f aca="false">IFERROR(Annual_Gross_Profit-(Price_Using_Markup_As_Margin-Unit_Cost)*Units_Sold_Per_Month*12,0)</f>
        <v>32000</v>
      </c>
    </row>
    <row r="16" customFormat="false" ht="15.75" hidden="false" customHeight="true" outlineLevel="0" collapsed="false">
      <c r="B16" s="12" t="s">
        <v>29</v>
      </c>
      <c r="C16" s="12"/>
      <c r="D16" s="12"/>
      <c r="E16" s="12"/>
      <c r="F16" s="12"/>
      <c r="G16" s="12"/>
      <c r="H16" s="12"/>
      <c r="I16" s="12"/>
      <c r="J16" s="12"/>
    </row>
    <row r="17" customFormat="false" ht="18" hidden="false" customHeight="true" outlineLevel="0" collapsed="false">
      <c r="G17" s="5" t="s">
        <v>30</v>
      </c>
      <c r="I17" s="8" t="n">
        <f aca="false">IFERROR(Correct_Selling_Price*(1-Discount_Percent/100),0)</f>
        <v>75</v>
      </c>
    </row>
    <row r="18" customFormat="false" ht="18" hidden="false" customHeight="true" outlineLevel="0" collapsed="false">
      <c r="G18" s="5" t="s">
        <v>31</v>
      </c>
      <c r="I18" s="11" t="n">
        <f aca="false">IFERROR((Discounted_Selling_Price-Unit_Cost)/Discounted_Selling_Price*100,0)</f>
        <v>33.3333333333334</v>
      </c>
      <c r="J18" s="7" t="s">
        <v>32</v>
      </c>
    </row>
    <row r="19" customFormat="false" ht="18" hidden="false" customHeight="true" outlineLevel="0" collapsed="false">
      <c r="G19" s="5" t="s">
        <v>33</v>
      </c>
      <c r="I19" s="11" t="n">
        <f aca="false">IFERROR((Correct_Selling_Price-Unit_Cost*(1+Cost_Increase_Percent/100))/Correct_Selling_Price*100,0)</f>
        <v>31</v>
      </c>
      <c r="J19" s="7" t="s">
        <v>34</v>
      </c>
    </row>
  </sheetData>
  <mergeCells count="8">
    <mergeCell ref="B1:J1"/>
    <mergeCell ref="B2:J2"/>
    <mergeCell ref="B4:E4"/>
    <mergeCell ref="G4:J4"/>
    <mergeCell ref="B8:E8"/>
    <mergeCell ref="G8:J8"/>
    <mergeCell ref="B12:J12"/>
    <mergeCell ref="B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2026-06-29T18:56:49Z</dcterms:created>
  <dc:creator>openpyxl</dc:creator>
  <dc:description/>
  <dc:language>en-US</dc:language>
  <cp:lastModifiedBy/>
  <dcterms:modified xsi:type="dcterms:W3CDTF">2026-06-30T18:52:19Z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