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ventory Reorder Point &amp; EOQ" sheetId="1" state="visible" r:id="rId3"/>
  </sheets>
  <definedNames>
    <definedName function="false" hidden="false" name="Annual_Demand_Units" vbProcedure="false">'Inventory Reorder Point &amp; EOQ'!$D$5</definedName>
    <definedName function="false" hidden="false" name="Annual_Holding_Cost_Percent" vbProcedure="false">'Inventory Reorder Point &amp; EOQ'!$D$13</definedName>
    <definedName function="false" hidden="false" name="Annual_Savings_From_Switching_To_EOQ" vbProcedure="false">'Inventory Reorder Point &amp; EOQ'!$I$16</definedName>
    <definedName function="false" hidden="false" name="Average_Daily_Demand" vbProcedure="false">'Inventory Reorder Point &amp; EOQ'!$I$5</definedName>
    <definedName function="false" hidden="false" name="Current_Order_Quantity_Units" vbProcedure="false">'Inventory Reorder Point &amp; EOQ'!$D$14</definedName>
    <definedName function="false" hidden="false" name="Daily_Demand_Std_Deviation_Units" vbProcedure="false">'Inventory Reorder Point &amp; EOQ'!$D$8</definedName>
    <definedName function="false" hidden="false" name="Desired_Service_Level_90_95_99" vbProcedure="false">'Inventory Reorder Point &amp; EOQ'!$D$16</definedName>
    <definedName function="false" hidden="false" name="Economic_Order_Quantity" vbProcedure="false">'Inventory Reorder Point &amp; EOQ'!$I$10</definedName>
    <definedName function="false" hidden="false" name="Lead_Time_Demand_Units" vbProcedure="false">'Inventory Reorder Point &amp; EOQ'!$I$6</definedName>
    <definedName function="false" hidden="false" name="Lead_Time_Std_Deviation_Days" vbProcedure="false">'Inventory Reorder Point &amp; EOQ'!$D$9</definedName>
    <definedName function="false" hidden="false" name="Ordering_Cost_Per_Order" vbProcedure="false">'Inventory Reorder Point &amp; EOQ'!$D$11</definedName>
    <definedName function="false" hidden="false" name="Orders_Per_Year_At_EOQ" vbProcedure="false">'Inventory Reorder Point &amp; EOQ'!$I$12</definedName>
    <definedName function="false" hidden="false" name="Order_Cycle_Days" vbProcedure="false">'Inventory Reorder Point &amp; EOQ'!$I$11</definedName>
    <definedName function="false" hidden="false" name="Order_Lead_Time_Days" vbProcedure="false">'Inventory Reorder Point &amp; EOQ'!$D$7</definedName>
    <definedName function="false" hidden="false" name="Reorder_Point_Units" vbProcedure="false">'Inventory Reorder Point &amp; EOQ'!$I$8</definedName>
    <definedName function="false" hidden="false" name="Safety_Stock_Units" vbProcedure="false">'Inventory Reorder Point &amp; EOQ'!$I$7</definedName>
    <definedName function="false" hidden="false" name="Total_Annual_Cost_At_Current_Quantity" vbProcedure="false">'Inventory Reorder Point &amp; EOQ'!$I$14</definedName>
    <definedName function="false" hidden="false" name="Total_Annual_Cost_At_EOQ" vbProcedure="false">'Inventory Reorder Point &amp; EOQ'!$I$15</definedName>
    <definedName function="false" hidden="false" name="Unit_Cost" vbProcedure="false">'Inventory Reorder Point &amp; EOQ'!$D$12</definedName>
    <definedName function="false" hidden="false" name="Working_Days_Per_Year" vbProcedure="false">'Inventory Reorder Point &amp; EOQ'!$D$6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<sst xmlns="http://schemas.openxmlformats.org/spreadsheetml/2006/main" count="48" uniqueCount="48">
  <si>
    <t xml:space="preserve">Inventory Reorder Point &amp; EOQ Calculator</t>
  </si>
  <si>
    <t xml:space="preserve">Statistical safety stock, economic order quantity &amp; total cost comparison · made by sheetflow.cloud</t>
  </si>
  <si>
    <t xml:space="preserve">Demand &amp; Lead Time</t>
  </si>
  <si>
    <t xml:space="preserve">Demand Profile</t>
  </si>
  <si>
    <t xml:space="preserve">Annual Demand (units)</t>
  </si>
  <si>
    <t xml:space="preserve">Units sold or used per year</t>
  </si>
  <si>
    <t xml:space="preserve">Average Daily Demand (units)</t>
  </si>
  <si>
    <t xml:space="preserve">Annual demand ÷ working days</t>
  </si>
  <si>
    <t xml:space="preserve">Working Days Per Year</t>
  </si>
  <si>
    <t xml:space="preserve">Use 365 for continuous, 250 for 5-day ops</t>
  </si>
  <si>
    <t xml:space="preserve">Lead Time Demand (units)</t>
  </si>
  <si>
    <t xml:space="preserve">Demand consumed while order is in transit</t>
  </si>
  <si>
    <t xml:space="preserve">Order Lead Time (days)</t>
  </si>
  <si>
    <t xml:space="preserve">Days from PO placed to stock received</t>
  </si>
  <si>
    <t xml:space="preserve">Safety Stock (units)</t>
  </si>
  <si>
    <t xml:space="preserve">Statistical buffer for demand + lead time variability</t>
  </si>
  <si>
    <t xml:space="preserve">Daily Demand Std Deviation (units)</t>
  </si>
  <si>
    <t xml:space="preserve">How much daily demand fluctuates</t>
  </si>
  <si>
    <t xml:space="preserve">Reorder Point (units)</t>
  </si>
  <si>
    <t xml:space="preserve">Order when stock hits this level</t>
  </si>
  <si>
    <t xml:space="preserve">Lead Time Std Deviation (days)</t>
  </si>
  <si>
    <t xml:space="preserve">How much supplier lead time fluctuates</t>
  </si>
  <si>
    <t xml:space="preserve">Economic Order Quantity</t>
  </si>
  <si>
    <t xml:space="preserve">Costs</t>
  </si>
  <si>
    <t xml:space="preserve">Economic Order Quantity (units)</t>
  </si>
  <si>
    <t xml:space="preserve">Optimal order size — minimizes total cost</t>
  </si>
  <si>
    <t xml:space="preserve">Ordering Cost Per Order ($)</t>
  </si>
  <si>
    <t xml:space="preserve">Admin, processing &amp; shipping per PO</t>
  </si>
  <si>
    <t xml:space="preserve">Order Cycle (days between orders)</t>
  </si>
  <si>
    <t xml:space="preserve">Time between orders at EOQ</t>
  </si>
  <si>
    <t xml:space="preserve">Unit Cost ($)</t>
  </si>
  <si>
    <t xml:space="preserve">Cost per unit from supplier</t>
  </si>
  <si>
    <t xml:space="preserve">Orders Per Year at EOQ</t>
  </si>
  <si>
    <t xml:space="preserve">Purchase orders placed annually</t>
  </si>
  <si>
    <t xml:space="preserve">Annual Holding Cost (% of unit cost)</t>
  </si>
  <si>
    <t xml:space="preserve">Storage, insurance, capital &amp; obsolescence</t>
  </si>
  <si>
    <t xml:space="preserve">Annual Cost Comparison</t>
  </si>
  <si>
    <t xml:space="preserve">Current Order Quantity (units)</t>
  </si>
  <si>
    <t xml:space="preserve">What you order today, for comparison</t>
  </si>
  <si>
    <t xml:space="preserve">Total Annual Cost — Current Qty ($)</t>
  </si>
  <si>
    <t xml:space="preserve">Ordering + holding cost at your current order size</t>
  </si>
  <si>
    <t xml:space="preserve">Service Level</t>
  </si>
  <si>
    <t xml:space="preserve">Total Annual Cost — EOQ ($)</t>
  </si>
  <si>
    <t xml:space="preserve">Ordering + holding cost if you switch to EOQ</t>
  </si>
  <si>
    <t xml:space="preserve">Desired Service Level</t>
  </si>
  <si>
    <t xml:space="preserve">95%</t>
  </si>
  <si>
    <t xml:space="preserve">Probability of not stocking out during lead time</t>
  </si>
  <si>
    <t xml:space="preserve">Annual Savings From Switching to EOQ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</si>
</sst>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"/>
    <numFmt numFmtId="166" formatCode="0%"/>
    <numFmt numFmtId="167" formatCode="\$#,##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Arial"/>
      <family val="0"/>
      <charset val="1"/>
    </font>
    <font>
      <i val="true"/>
      <sz val="8"/>
      <color rgb="FFFFFFF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sz val="9"/>
      <color rgb="FF111827"/>
      <name val="Arial"/>
      <family val="0"/>
      <charset val="1"/>
    </font>
    <font>
      <sz val="9"/>
      <color rgb="FF1D4ED8"/>
      <name val="Arial"/>
      <family val="0"/>
      <charset val="1"/>
    </font>
    <font>
      <i val="true"/>
      <sz val="8"/>
      <color rgb="FF4B5563"/>
      <name val="Arial"/>
      <family val="0"/>
      <charset val="1"/>
    </font>
    <font>
      <b val="true"/>
      <sz val="12"/>
      <color rgb="FF15803D"/>
      <name val="Arial"/>
      <family val="0"/>
      <charset val="1"/>
    </font>
  </fonts>
  <fills count="7">
    <fill>
      <patternFill patternType="none"/>
    </fill>
    <fill>
      <patternFill patternType="gray125"/>
    </fill>
    <fill>
      <patternFill patternType="solid">
        <fgColor rgb="FF15803D"/>
        <bgColor rgb="FF1A6B40"/>
      </patternFill>
    </fill>
    <fill>
      <patternFill patternType="solid">
        <fgColor rgb="FF1A6B40"/>
        <bgColor rgb="FF15803D"/>
      </patternFill>
    </fill>
    <fill>
      <patternFill patternType="solid">
        <fgColor rgb="FFEFF6FF"/>
        <bgColor rgb="FFF9FAFB"/>
      </patternFill>
    </fill>
    <fill>
      <patternFill patternType="solid">
        <fgColor rgb="FFF9FAFB"/>
        <bgColor rgb="FFFFFFFF"/>
      </patternFill>
    </fill>
    <fill>
      <patternFill patternType="solid">
        <fgColor rgb="FFF0FDF4"/>
        <bgColor rgb="FFF9FAFB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5" fillId="3" borderId="0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6" fillId="2" borderId="0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left" vertical="center" textRotation="0" wrapText="false" indent="1" shrinkToFit="false"/>
      <protection locked="true" hidden="false"/>
    </xf>
    <xf numFmtId="164" fontId="8" fillId="4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center" textRotation="0" wrapText="false" indent="1" shrinkToFit="false"/>
      <protection locked="true" hidden="false"/>
    </xf>
    <xf numFmtId="165" fontId="7" fillId="5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6" fontId="8" fillId="4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7" fontId="7" fillId="5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center" textRotation="0" wrapText="false" indent="1" shrinkToFit="false"/>
      <protection locked="true" hidden="false"/>
    </xf>
    <xf numFmtId="167" fontId="10" fillId="6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5803D"/>
      <rgbColor rgb="FF000080"/>
      <rgbColor rgb="FF808000"/>
      <rgbColor rgb="FF800080"/>
      <rgbColor rgb="FF1A6B40"/>
      <rgbColor rgb="FFC0C0C0"/>
      <rgbColor rgb="FF808080"/>
      <rgbColor rgb="FF9999FF"/>
      <rgbColor rgb="FF993366"/>
      <rgbColor rgb="FFF0FDF4"/>
      <rgbColor rgb="FFEFF6FF"/>
      <rgbColor rgb="FF660066"/>
      <rgbColor rgb="FFFF8080"/>
      <rgbColor rgb="FF1D4ED8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9FAFB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B5563"/>
      <rgbColor rgb="FF969696"/>
      <rgbColor rgb="FF003366"/>
      <rgbColor rgb="FF339966"/>
      <rgbColor rgb="FF111827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J1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31"/>
    <col collapsed="false" customWidth="true" hidden="false" outlineLevel="0" max="3" min="3" style="1" width="1.51"/>
    <col collapsed="false" customWidth="true" hidden="false" outlineLevel="0" max="4" min="4" style="1" width="17"/>
    <col collapsed="false" customWidth="true" hidden="false" outlineLevel="0" max="5" min="5" style="1" width="22"/>
    <col collapsed="false" customWidth="true" hidden="false" outlineLevel="0" max="6" min="6" style="1" width="3"/>
    <col collapsed="false" customWidth="true" hidden="false" outlineLevel="0" max="7" min="7" style="1" width="32"/>
    <col collapsed="false" customWidth="true" hidden="false" outlineLevel="0" max="8" min="8" style="1" width="1.51"/>
    <col collapsed="false" customWidth="true" hidden="false" outlineLevel="0" max="9" min="9" style="1" width="17"/>
    <col collapsed="false" customWidth="true" hidden="false" outlineLevel="0" max="10" min="10" style="1" width="14"/>
  </cols>
  <sheetData>
    <row r="1" customFormat="false" ht="30" hidden="false" customHeight="true" outlineLevel="0" collapsed="false">
      <c r="B1" s="2" t="s">
        <v>0</v>
      </c>
      <c r="C1" s="2"/>
      <c r="D1" s="2"/>
      <c r="E1" s="2"/>
      <c r="F1" s="2"/>
      <c r="G1" s="2"/>
      <c r="H1" s="2"/>
      <c r="I1" s="2"/>
      <c r="J1" s="2"/>
    </row>
    <row r="2" customFormat="false" ht="15" hidden="false" customHeight="true" outlineLevel="0" collapsed="false">
      <c r="B2" s="3" t="s">
        <v>1</v>
      </c>
      <c r="C2" s="3"/>
      <c r="D2" s="3"/>
      <c r="E2" s="3"/>
      <c r="F2" s="3"/>
      <c r="G2" s="3"/>
      <c r="H2" s="3"/>
      <c r="I2" s="3"/>
      <c r="J2" s="3"/>
    </row>
    <row r="3" customFormat="false" ht="6" hidden="false" customHeight="true" outlineLevel="0" collapsed="false"/>
    <row r="4" customFormat="false" ht="15.75" hidden="false" customHeight="true" outlineLevel="0" collapsed="false">
      <c r="B4" s="4" t="s">
        <v>2</v>
      </c>
      <c r="C4" s="4"/>
      <c r="D4" s="4"/>
      <c r="E4" s="4"/>
      <c r="G4" s="4" t="s">
        <v>3</v>
      </c>
      <c r="H4" s="4"/>
      <c r="I4" s="4"/>
      <c r="J4" s="4"/>
    </row>
    <row r="5" customFormat="false" ht="18" hidden="false" customHeight="true" outlineLevel="0" collapsed="false">
      <c r="B5" s="5" t="s">
        <v>4</v>
      </c>
      <c r="D5" s="6" t="n">
        <v>12000</v>
      </c>
      <c r="E5" s="7" t="s">
        <v>5</v>
      </c>
      <c r="G5" s="5" t="s">
        <v>6</v>
      </c>
      <c r="I5" s="8" t="n">
        <f aca="false">IFERROR(Annual_Demand_Units/Working_Days_Per_Year,0)</f>
        <v>32.8767123287671</v>
      </c>
      <c r="J5" s="7" t="s">
        <v>7</v>
      </c>
    </row>
    <row r="6" customFormat="false" ht="18" hidden="false" customHeight="true" outlineLevel="0" collapsed="false">
      <c r="B6" s="5" t="s">
        <v>8</v>
      </c>
      <c r="D6" s="6" t="n">
        <v>365</v>
      </c>
      <c r="E6" s="7" t="s">
        <v>9</v>
      </c>
      <c r="G6" s="5" t="s">
        <v>10</v>
      </c>
      <c r="I6" s="8" t="n">
        <f aca="false">IFERROR(Average_Daily_Demand*Order_Lead_Time_Days,0)</f>
        <v>460.27397260274</v>
      </c>
      <c r="J6" s="7" t="s">
        <v>11</v>
      </c>
    </row>
    <row r="7" customFormat="false" ht="18" hidden="false" customHeight="true" outlineLevel="0" collapsed="false">
      <c r="B7" s="5" t="s">
        <v>12</v>
      </c>
      <c r="D7" s="6" t="n">
        <v>14</v>
      </c>
      <c r="E7" s="7" t="s">
        <v>13</v>
      </c>
      <c r="G7" s="5" t="s">
        <v>14</v>
      </c>
      <c r="I7" s="8" t="n">
        <f aca="false">IFERROR(IF(Desired_Service_Level_90_95_99="90%",1.28,IF(Desired_Service_Level_90_95_99="95%",1.65,IF(Desired_Service_Level_90_95_99="99%",2.33,1.65)))*SQRT(Order_Lead_Time_Days*(Daily_Demand_Std_Deviation_Units^2)+(Average_Daily_Demand^2)*(Lead_Time_Std_Deviation_Days^2)),0)</f>
        <v>170.069334177189</v>
      </c>
      <c r="J7" s="7" t="s">
        <v>15</v>
      </c>
    </row>
    <row r="8" customFormat="false" ht="18" hidden="false" customHeight="true" outlineLevel="0" collapsed="false">
      <c r="B8" s="5" t="s">
        <v>16</v>
      </c>
      <c r="D8" s="6" t="n">
        <v>8</v>
      </c>
      <c r="E8" s="7" t="s">
        <v>17</v>
      </c>
      <c r="G8" s="5" t="s">
        <v>18</v>
      </c>
      <c r="I8" s="8" t="n">
        <f aca="false">IFERROR(Lead_Time_Demand_Units+Safety_Stock_Units,0)</f>
        <v>630.343306779929</v>
      </c>
      <c r="J8" s="7" t="s">
        <v>19</v>
      </c>
    </row>
    <row r="9" customFormat="false" ht="15.75" hidden="false" customHeight="true" outlineLevel="0" collapsed="false">
      <c r="B9" s="5" t="s">
        <v>20</v>
      </c>
      <c r="D9" s="6" t="n">
        <v>3</v>
      </c>
      <c r="E9" s="7" t="s">
        <v>21</v>
      </c>
      <c r="G9" s="4" t="s">
        <v>22</v>
      </c>
      <c r="H9" s="4"/>
      <c r="I9" s="4"/>
      <c r="J9" s="4"/>
    </row>
    <row r="10" customFormat="false" ht="18" hidden="false" customHeight="true" outlineLevel="0" collapsed="false">
      <c r="B10" s="4" t="s">
        <v>23</v>
      </c>
      <c r="C10" s="4"/>
      <c r="D10" s="4"/>
      <c r="E10" s="4"/>
      <c r="G10" s="5" t="s">
        <v>24</v>
      </c>
      <c r="I10" s="8" t="n">
        <f aca="false">IFERROR(SQRT(2*Annual_Demand_Units*Ordering_Cost_Per_Order/(Unit_Cost*Annual_Holding_Cost_Percent)),0)</f>
        <v>536.65631459995</v>
      </c>
      <c r="J10" s="7" t="s">
        <v>25</v>
      </c>
    </row>
    <row r="11" customFormat="false" ht="18" hidden="false" customHeight="true" outlineLevel="0" collapsed="false">
      <c r="B11" s="5" t="s">
        <v>26</v>
      </c>
      <c r="D11" s="6" t="n">
        <v>75</v>
      </c>
      <c r="E11" s="7" t="s">
        <v>27</v>
      </c>
      <c r="G11" s="5" t="s">
        <v>28</v>
      </c>
      <c r="I11" s="8" t="n">
        <f aca="false">IFERROR(Economic_Order_Quantity/Average_Daily_Demand,0)</f>
        <v>16.3232962357485</v>
      </c>
      <c r="J11" s="7" t="s">
        <v>29</v>
      </c>
    </row>
    <row r="12" customFormat="false" ht="18" hidden="false" customHeight="true" outlineLevel="0" collapsed="false">
      <c r="B12" s="5" t="s">
        <v>30</v>
      </c>
      <c r="D12" s="6" t="n">
        <v>25</v>
      </c>
      <c r="E12" s="7" t="s">
        <v>31</v>
      </c>
      <c r="G12" s="5" t="s">
        <v>32</v>
      </c>
      <c r="I12" s="8" t="n">
        <f aca="false">IFERROR(Annual_Demand_Units/Economic_Order_Quantity,0)</f>
        <v>22.3606797749979</v>
      </c>
      <c r="J12" s="7" t="s">
        <v>33</v>
      </c>
    </row>
    <row r="13" customFormat="false" ht="15.75" hidden="false" customHeight="true" outlineLevel="0" collapsed="false">
      <c r="B13" s="5" t="s">
        <v>34</v>
      </c>
      <c r="D13" s="9" t="n">
        <v>0.25</v>
      </c>
      <c r="E13" s="7" t="s">
        <v>35</v>
      </c>
      <c r="G13" s="4" t="s">
        <v>36</v>
      </c>
      <c r="H13" s="4"/>
      <c r="I13" s="4"/>
      <c r="J13" s="4"/>
    </row>
    <row r="14" customFormat="false" ht="18" hidden="false" customHeight="true" outlineLevel="0" collapsed="false">
      <c r="B14" s="5" t="s">
        <v>37</v>
      </c>
      <c r="D14" s="6" t="n">
        <v>1000</v>
      </c>
      <c r="E14" s="7" t="s">
        <v>38</v>
      </c>
      <c r="G14" s="5" t="s">
        <v>39</v>
      </c>
      <c r="I14" s="10" t="n">
        <f aca="false">IFERROR((Annual_Demand_Units/Current_Order_Quantity_Units)*Ordering_Cost_Per_Order+(Current_Order_Quantity_Units/2)*(Unit_Cost*Annual_Holding_Cost_Percent)+Safety_Stock_Units*(Unit_Cost*Annual_Holding_Cost_Percent),0)</f>
        <v>5087.93333860743</v>
      </c>
      <c r="J14" s="7" t="s">
        <v>40</v>
      </c>
    </row>
    <row r="15" customFormat="false" ht="18" hidden="false" customHeight="true" outlineLevel="0" collapsed="false">
      <c r="B15" s="4" t="s">
        <v>41</v>
      </c>
      <c r="C15" s="4"/>
      <c r="D15" s="4"/>
      <c r="E15" s="4"/>
      <c r="G15" s="5" t="s">
        <v>42</v>
      </c>
      <c r="I15" s="10" t="n">
        <f aca="false">IFERROR(Orders_Per_Year_At_EOQ*Ordering_Cost_Per_Order+(Economic_Order_Quantity/2)*(Unit_Cost*Annual_Holding_Cost_Percent)+Safety_Stock_Units*(Unit_Cost*Annual_Holding_Cost_Percent),0)</f>
        <v>4417.03530485712</v>
      </c>
      <c r="J15" s="7" t="s">
        <v>43</v>
      </c>
    </row>
    <row r="16" customFormat="false" ht="27.75" hidden="false" customHeight="true" outlineLevel="0" collapsed="false">
      <c r="B16" s="5" t="s">
        <v>44</v>
      </c>
      <c r="D16" s="6" t="s">
        <v>45</v>
      </c>
      <c r="E16" s="7" t="s">
        <v>46</v>
      </c>
      <c r="G16" s="11" t="s">
        <v>47</v>
      </c>
      <c r="I16" s="12" t="n">
        <f aca="false">IFERROR(Total_Annual_Cost_At_Current_Quantity-Total_Annual_Cost_At_EOQ,0)</f>
        <v>670.898033750315</v>
      </c>
    </row>
  </sheetData>
  <mergeCells count="8">
    <mergeCell ref="B1:J1"/>
    <mergeCell ref="B2:J2"/>
    <mergeCell ref="B4:E4"/>
    <mergeCell ref="G4:J4"/>
    <mergeCell ref="G9:J9"/>
    <mergeCell ref="B10:E10"/>
    <mergeCell ref="G13:J13"/>
    <mergeCell ref="B15:E15"/>
  </mergeCells>
  <dataValidations count="1">
    <dataValidation allowBlank="false" errorStyle="stop" operator="between" prompt="Select: 90%, 95%, or 99%" promptTitle="Service Level" showDropDown="false" showErrorMessage="true" showInputMessage="true" sqref="D16" type="list">
      <formula1>"90%,95%,99%"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2026-07-08T15:40:56Z</dcterms:created>
  <dc:creator>openpyxl</dc:creator>
  <dc:description/>
  <dc:language>en-US</dc:language>
  <cp:lastModifiedBy/>
  <dcterms:modified xsi:type="dcterms:W3CDTF">2026-07-08T17:42:16Z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