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Profitability" sheetId="1" state="visible" r:id="rId3"/>
  </sheets>
  <definedNames>
    <definedName function="false" hidden="false" name="Actual_Hours_Logged" vbProcedure="false">'Project Profitability'!$D$11</definedName>
    <definedName function="false" hidden="false" name="Actual_Labor_Cost" vbProcedure="false">'Project Profitability'!$I$5</definedName>
    <definedName function="false" hidden="false" name="Billable_Hours" vbProcedure="false">'Project Profitability'!$D$12</definedName>
    <definedName function="false" hidden="false" name="Cost_Per_Hour_Delivered" vbProcedure="false">'Project Profitability'!$I$21</definedName>
    <definedName function="false" hidden="false" name="Cost_Variance" vbProcedure="false">'Project Profitability'!$I$14</definedName>
    <definedName function="false" hidden="false" name="Direct_Project_Expenses" vbProcedure="false">'Project Profitability'!$D$15</definedName>
    <definedName function="false" hidden="false" name="Effective_Hourly_Rate" vbProcedure="false">'Project Profitability'!$I$20</definedName>
    <definedName function="false" hidden="false" name="Gross_Margin_Percent" vbProcedure="false">'Project Profitability'!$I$10</definedName>
    <definedName function="false" hidden="false" name="Gross_Profit" vbProcedure="false">'Project Profitability'!$I$17</definedName>
    <definedName function="false" hidden="false" name="Hours_Variance" vbProcedure="false">'Project Profitability'!$I$16</definedName>
    <definedName function="false" hidden="false" name="Loaded_Hourly_Rate" vbProcedure="false">'Project Profitability'!$D$9</definedName>
    <definedName function="false" hidden="false" name="Margin_Variance_Percentage_Points" vbProcedure="false">'Project Profitability'!$I$15</definedName>
    <definedName function="false" hidden="false" name="Margin_Vs_Target" vbProcedure="false">'Project Profitability'!$I$22</definedName>
    <definedName function="false" hidden="false" name="Overhead_Rate_Percent" vbProcedure="false">'Project Profitability'!$D$16</definedName>
    <definedName function="false" hidden="false" name="Project_Revenue" vbProcedure="false">'Project Profitability'!$D$5</definedName>
    <definedName function="false" hidden="false" name="Quoted_Gross_Margin_Percent" vbProcedure="false">'Project Profitability'!$I$9</definedName>
    <definedName function="false" hidden="false" name="Quoted_Hours" vbProcedure="false">'Project Profitability'!$D$10</definedName>
    <definedName function="false" hidden="false" name="Quoted_Project_Cost" vbProcedure="false">'Project Profitability'!$D$6</definedName>
    <definedName function="false" hidden="false" name="Realization_Rate" vbProcedure="false">'Project Profitability'!$I$19</definedName>
    <definedName function="false" hidden="false" name="Subcontractor_And_Freelancer_Cost" vbProcedure="false">'Project Profitability'!$D$14</definedName>
    <definedName function="false" hidden="false" name="Target_Gross_Margin_Percent" vbProcedure="false">'Project Profitability'!$D$7</definedName>
    <definedName function="false" hidden="false" name="Total_Direct_Cost" vbProcedure="false">'Project Profitability'!$I$7</definedName>
    <definedName function="false" hidden="false" name="Total_Overhead_Cost" vbProcedure="false">'Project Profitability'!$I$6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<sst xmlns="http://schemas.openxmlformats.org/spreadsheetml/2006/main" count="51" uniqueCount="51">
  <si>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Job Costing &amp; Project Profitability Calculator</t>
  </si>
  <si>
    <t xml:space="preserve">Quoted vs. actual margin · cost variance · hours overrun · realization rate · effective hourly rate · made by sheetflow.cloud</t>
  </si>
  <si>
    <t xml:space="preserve">  PROJECT FINANCIALS</t>
  </si>
  <si>
    <t xml:space="preserve">  COST BREAKDOWN</t>
  </si>
  <si>
    <t xml:space="preserve">Project Revenue</t>
  </si>
  <si>
    <t xml:space="preserve">what the client paid</t>
  </si>
  <si>
    <t xml:space="preserve">Actual Labor Cost</t>
  </si>
  <si>
    <t xml:space="preserve">Quoted Project Cost</t>
  </si>
  <si>
    <t xml:space="preserve">original cost estimate</t>
  </si>
  <si>
    <t xml:space="preserve">Total Overhead Cost</t>
  </si>
  <si>
    <t xml:space="preserve">Target Gross Margin Percent</t>
  </si>
  <si>
    <t xml:space="preserve">your firm's standard target</t>
  </si>
  <si>
    <t xml:space="preserve">Total Direct Cost</t>
  </si>
  <si>
    <t xml:space="preserve">  LABOR</t>
  </si>
  <si>
    <t xml:space="preserve">  PROFITABILITY</t>
  </si>
  <si>
    <t xml:space="preserve">Loaded Hourly Rate</t>
  </si>
  <si>
    <t xml:space="preserve">blended loaded rate across team</t>
  </si>
  <si>
    <t xml:space="preserve">Quoted Gross Margin Percent</t>
  </si>
  <si>
    <t xml:space="preserve">% at original quote</t>
  </si>
  <si>
    <t xml:space="preserve">Quoted Hours</t>
  </si>
  <si>
    <t xml:space="preserve">hours in original scope</t>
  </si>
  <si>
    <t xml:space="preserve">Gross Margin Percent</t>
  </si>
  <si>
    <t xml:space="preserve">% at actual cost</t>
  </si>
  <si>
    <t xml:space="preserve">Actual Hours Logged</t>
  </si>
  <si>
    <t xml:space="preserve">all hours worked incl. non-billable</t>
  </si>
  <si>
    <t xml:space="preserve">Billable Hours</t>
  </si>
  <si>
    <t xml:space="preserve">hours invoiced to client</t>
  </si>
  <si>
    <t xml:space="preserve">  DIRECT COSTS &amp; OVERHEAD</t>
  </si>
  <si>
    <t xml:space="preserve">  VARIANCE ANALYSIS</t>
  </si>
  <si>
    <t xml:space="preserve">Subcontractor &amp; Freelancer Cost</t>
  </si>
  <si>
    <t xml:space="preserve">external labor for this project</t>
  </si>
  <si>
    <t xml:space="preserve">Cost Variance</t>
  </si>
  <si>
    <t xml:space="preserve">+ = over budget</t>
  </si>
  <si>
    <t xml:space="preserve">Direct Project Expenses</t>
  </si>
  <si>
    <t xml:space="preserve">software, travel, materials</t>
  </si>
  <si>
    <t xml:space="preserve">Margin Variance (Percentage Points)</t>
  </si>
  <si>
    <t xml:space="preserve">pp erosion from quote</t>
  </si>
  <si>
    <t xml:space="preserve">Overhead Rate Percent</t>
  </si>
  <si>
    <t xml:space="preserve">% of direct labor — firm allocation</t>
  </si>
  <si>
    <t xml:space="preserve">Hours Variance</t>
  </si>
  <si>
    <t xml:space="preserve">+ = over scope</t>
  </si>
  <si>
    <t xml:space="preserve">GROSS PROFIT</t>
  </si>
  <si>
    <t xml:space="preserve">  EFFICIENCY &amp; BENCHMARK</t>
  </si>
  <si>
    <t xml:space="preserve">Realization Rate</t>
  </si>
  <si>
    <t xml:space="preserve">% of hours billed</t>
  </si>
  <si>
    <t xml:space="preserve">Effective Hourly Rate</t>
  </si>
  <si>
    <t xml:space="preserve">revenue ÷ billed hours</t>
  </si>
  <si>
    <t xml:space="preserve">Cost Per Hour Delivered</t>
  </si>
  <si>
    <t xml:space="preserve">cost ÷ actual hours</t>
  </si>
  <si>
    <t xml:space="preserve">Margin vs. Target</t>
  </si>
  <si>
    <t xml:space="preserve">pp vs. target  (– = below)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</si>
</sst>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\$#,##0.00"/>
    <numFmt numFmtId="167" formatCode="0.0"/>
    <numFmt numFmtId="168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25000</v>
      </c>
      <c r="E5" s="7" t="s">
        <v>5</v>
      </c>
      <c r="G5" s="5" t="s">
        <v>6</v>
      </c>
      <c r="I5" s="8" t="n">
        <f aca="false">IFERROR(Actual_Hours_Logged*Loaded_Hourly_Rate,0)</f>
        <v>13125</v>
      </c>
    </row>
    <row r="6" customFormat="false" ht="18" hidden="false" customHeight="true" outlineLevel="0" collapsed="false">
      <c r="B6" s="5" t="s">
        <v>7</v>
      </c>
      <c r="D6" s="6" t="n">
        <v>15000</v>
      </c>
      <c r="E6" s="7" t="s">
        <v>8</v>
      </c>
      <c r="G6" s="5" t="s">
        <v>9</v>
      </c>
      <c r="I6" s="8" t="n">
        <f aca="false">IFERROR(Actual_Labor_Cost*Overhead_Rate_Percent/100,0)</f>
        <v>1968.75</v>
      </c>
    </row>
    <row r="7" customFormat="false" ht="18" hidden="false" customHeight="true" outlineLevel="0" collapsed="false">
      <c r="B7" s="5" t="s">
        <v>10</v>
      </c>
      <c r="D7" s="9" t="n">
        <v>50</v>
      </c>
      <c r="E7" s="7" t="s">
        <v>11</v>
      </c>
      <c r="G7" s="5" t="s">
        <v>12</v>
      </c>
      <c r="I7" s="8" t="n">
        <f aca="false">IFERROR(Actual_Labor_Cost+Subcontractor_And_Freelancer_Cost+Direct_Project_Expenses+Total_Overhead_Cost,0)</f>
        <v>17093.75</v>
      </c>
    </row>
    <row r="8" customFormat="false" ht="15.75" hidden="false" customHeight="true" outlineLevel="0" collapsed="false">
      <c r="B8" s="10" t="s">
        <v>13</v>
      </c>
      <c r="C8" s="10"/>
      <c r="D8" s="10"/>
      <c r="E8" s="10"/>
      <c r="G8" s="4" t="s">
        <v>14</v>
      </c>
      <c r="H8" s="4"/>
      <c r="I8" s="4"/>
      <c r="J8" s="4"/>
    </row>
    <row r="9" customFormat="false" ht="18" hidden="false" customHeight="true" outlineLevel="0" collapsed="false">
      <c r="B9" s="5" t="s">
        <v>15</v>
      </c>
      <c r="D9" s="11" t="n">
        <v>75</v>
      </c>
      <c r="E9" s="7" t="s">
        <v>16</v>
      </c>
      <c r="G9" s="5" t="s">
        <v>17</v>
      </c>
      <c r="I9" s="12" t="n">
        <f aca="false">IFERROR((Project_Revenue-Quoted_Project_Cost)/Project_Revenue*100,0)</f>
        <v>40</v>
      </c>
      <c r="J9" s="7" t="s">
        <v>18</v>
      </c>
    </row>
    <row r="10" customFormat="false" ht="18" hidden="false" customHeight="true" outlineLevel="0" collapsed="false">
      <c r="B10" s="5" t="s">
        <v>19</v>
      </c>
      <c r="D10" s="13" t="n">
        <v>150</v>
      </c>
      <c r="E10" s="7" t="s">
        <v>20</v>
      </c>
      <c r="G10" s="5" t="s">
        <v>21</v>
      </c>
      <c r="I10" s="12" t="n">
        <f aca="false">IFERROR((Project_Revenue-Total_Direct_Cost)/Project_Revenue*100,0)</f>
        <v>31.625</v>
      </c>
      <c r="J10" s="7" t="s">
        <v>22</v>
      </c>
    </row>
    <row r="11" customFormat="false" ht="18" hidden="false" customHeight="true" outlineLevel="0" collapsed="false">
      <c r="B11" s="5" t="s">
        <v>23</v>
      </c>
      <c r="D11" s="13" t="n">
        <v>175</v>
      </c>
      <c r="E11" s="7" t="s">
        <v>24</v>
      </c>
    </row>
    <row r="12" customFormat="false" ht="18" hidden="false" customHeight="true" outlineLevel="0" collapsed="false">
      <c r="B12" s="5" t="s">
        <v>25</v>
      </c>
      <c r="D12" s="13" t="n">
        <v>155</v>
      </c>
      <c r="E12" s="7" t="s">
        <v>26</v>
      </c>
    </row>
    <row r="13" customFormat="false" ht="15.75" hidden="false" customHeight="true" outlineLevel="0" collapsed="false">
      <c r="B13" s="10" t="s">
        <v>27</v>
      </c>
      <c r="C13" s="10"/>
      <c r="D13" s="10"/>
      <c r="E13" s="10"/>
      <c r="G13" s="4" t="s">
        <v>28</v>
      </c>
      <c r="H13" s="4"/>
      <c r="I13" s="4"/>
      <c r="J13" s="4"/>
    </row>
    <row r="14" customFormat="false" ht="18" hidden="false" customHeight="true" outlineLevel="0" collapsed="false">
      <c r="B14" s="5" t="s">
        <v>29</v>
      </c>
      <c r="D14" s="6" t="n">
        <v>1500</v>
      </c>
      <c r="E14" s="7" t="s">
        <v>30</v>
      </c>
      <c r="G14" s="5" t="s">
        <v>31</v>
      </c>
      <c r="I14" s="8" t="n">
        <f aca="false">IFERROR(Total_Direct_Cost-Quoted_Project_Cost,0)</f>
        <v>2093.75</v>
      </c>
      <c r="J14" s="7" t="s">
        <v>32</v>
      </c>
    </row>
    <row r="15" customFormat="false" ht="18" hidden="false" customHeight="true" outlineLevel="0" collapsed="false">
      <c r="B15" s="5" t="s">
        <v>33</v>
      </c>
      <c r="D15" s="6" t="n">
        <v>500</v>
      </c>
      <c r="E15" s="7" t="s">
        <v>34</v>
      </c>
      <c r="G15" s="5" t="s">
        <v>35</v>
      </c>
      <c r="I15" s="12" t="n">
        <f aca="false">IFERROR(Quoted_Gross_Margin_Percent-Gross_Margin_Percent,0)</f>
        <v>8.375</v>
      </c>
      <c r="J15" s="7" t="s">
        <v>36</v>
      </c>
    </row>
    <row r="16" customFormat="false" ht="18" hidden="false" customHeight="true" outlineLevel="0" collapsed="false">
      <c r="B16" s="5" t="s">
        <v>37</v>
      </c>
      <c r="D16" s="9" t="n">
        <v>15</v>
      </c>
      <c r="E16" s="7" t="s">
        <v>38</v>
      </c>
      <c r="G16" s="5" t="s">
        <v>39</v>
      </c>
      <c r="I16" s="14" t="n">
        <f aca="false">IFERROR(Actual_Hours_Logged-Quoted_Hours,0)</f>
        <v>25</v>
      </c>
      <c r="J16" s="7" t="s">
        <v>40</v>
      </c>
    </row>
    <row r="17" customFormat="false" ht="27.75" hidden="false" customHeight="true" outlineLevel="0" collapsed="false">
      <c r="G17" s="15" t="s">
        <v>41</v>
      </c>
      <c r="I17" s="16" t="n">
        <f aca="false">IFERROR(Project_Revenue-Total_Direct_Cost,0)</f>
        <v>7906.25</v>
      </c>
    </row>
    <row r="18" customFormat="false" ht="15.75" hidden="false" customHeight="true" outlineLevel="0" collapsed="false">
      <c r="B18" s="10" t="s">
        <v>42</v>
      </c>
      <c r="C18" s="10"/>
      <c r="D18" s="10"/>
      <c r="E18" s="10"/>
      <c r="F18" s="10"/>
      <c r="G18" s="10"/>
      <c r="H18" s="10"/>
      <c r="I18" s="10"/>
      <c r="J18" s="10"/>
    </row>
    <row r="19" customFormat="false" ht="18" hidden="false" customHeight="true" outlineLevel="0" collapsed="false">
      <c r="G19" s="5" t="s">
        <v>43</v>
      </c>
      <c r="I19" s="12" t="n">
        <f aca="false">IFERROR(Billable_Hours/Actual_Hours_Logged*100,0)</f>
        <v>88.5714285714286</v>
      </c>
      <c r="J19" s="7" t="s">
        <v>44</v>
      </c>
    </row>
    <row r="20" customFormat="false" ht="18" hidden="false" customHeight="true" outlineLevel="0" collapsed="false">
      <c r="G20" s="5" t="s">
        <v>45</v>
      </c>
      <c r="I20" s="8" t="n">
        <f aca="false">IFERROR(Project_Revenue/Billable_Hours,0)</f>
        <v>161.290322580645</v>
      </c>
      <c r="J20" s="7" t="s">
        <v>46</v>
      </c>
    </row>
    <row r="21" customFormat="false" ht="18" hidden="false" customHeight="true" outlineLevel="0" collapsed="false">
      <c r="G21" s="5" t="s">
        <v>47</v>
      </c>
      <c r="I21" s="8" t="n">
        <f aca="false">IFERROR(Total_Direct_Cost/Actual_Hours_Logged,0)</f>
        <v>97.6785714285714</v>
      </c>
      <c r="J21" s="7" t="s">
        <v>48</v>
      </c>
    </row>
    <row r="22" customFormat="false" ht="18" hidden="false" customHeight="true" outlineLevel="0" collapsed="false">
      <c r="G22" s="5" t="s">
        <v>49</v>
      </c>
      <c r="I22" s="12" t="n">
        <f aca="false">IFERROR(Gross_Margin_Percent-Target_Gross_Margin_Percent,0)</f>
        <v>-18.375</v>
      </c>
      <c r="J22" s="7" t="s">
        <v>50</v>
      </c>
    </row>
  </sheetData>
  <mergeCells count="9">
    <mergeCell ref="B1:J1"/>
    <mergeCell ref="B2:J2"/>
    <mergeCell ref="B4:E4"/>
    <mergeCell ref="G4:J4"/>
    <mergeCell ref="B8:E8"/>
    <mergeCell ref="G8:J8"/>
    <mergeCell ref="B13:E13"/>
    <mergeCell ref="G13:J13"/>
    <mergeCell ref="B18:J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2026-06-26T08:38:28Z</dcterms:created>
  <dc:creator>openpyxl</dc:creator>
  <dc:description/>
  <dc:language>en-US</dc:language>
  <cp:lastModifiedBy/>
  <dcterms:modified xsi:type="dcterms:W3CDTF">2026-06-26T10:48:58Z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