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rit Increase Calculator" sheetId="1" state="visible" r:id="rId3"/>
  </sheets>
  <definedNames>
    <definedName function="false" hidden="false" name="Below_Expectations_Percent" vbProcedure="false">'Merit Increase Calculator'!$D$13</definedName>
    <definedName function="false" hidden="false" name="Below_Merit_Increase_Percent" vbProcedure="false">'Merit Increase Calculator'!$D$14</definedName>
    <definedName function="false" hidden="false" name="Below_Tier_Cost" vbProcedure="false">'Merit Increase Calculator'!$I$9</definedName>
    <definedName function="false" hidden="false" name="Budget_Remaining" vbProcedure="false">'Merit Increase Calculator'!$I$11</definedName>
    <definedName function="false" hidden="false" name="Budget_Utilization_Percent" vbProcedure="false">'Merit Increase Calculator'!$I$12</definedName>
    <definedName function="false" hidden="false" name="Differentiation_Multiplier" vbProcedure="false">'Merit Increase Calculator'!$I$18</definedName>
    <definedName function="false" hidden="false" name="Exceeds_Expectations_Percent" vbProcedure="false">'Merit Increase Calculator'!$D$9</definedName>
    <definedName function="false" hidden="false" name="Exceeds_Merit_Increase_Percent" vbProcedure="false">'Merit Increase Calculator'!$D$10</definedName>
    <definedName function="false" hidden="false" name="Exceeds_Tier_Cost" vbProcedure="false">'Merit Increase Calculator'!$I$6</definedName>
    <definedName function="false" hidden="false" name="Inflation_Rate_Percent" vbProcedure="false">'Merit Increase Calculator'!$D$7</definedName>
    <definedName function="false" hidden="false" name="Meets_Expectations_Percent" vbProcedure="false">'Merit Increase Calculator'!$D$11</definedName>
    <definedName function="false" hidden="false" name="Meets_Merit_Increase_Percent" vbProcedure="false">'Merit Increase Calculator'!$D$12</definedName>
    <definedName function="false" hidden="false" name="Meets_Tier_Cost" vbProcedure="false">'Merit Increase Calculator'!$I$7</definedName>
    <definedName function="false" hidden="false" name="Merit_Budget_Percent" vbProcedure="false">'Merit Increase Calculator'!$D$6</definedName>
    <definedName function="false" hidden="false" name="Merit_Dollar_Pool" vbProcedure="false">'Merit Increase Calculator'!$I$5</definedName>
    <definedName function="false" hidden="false" name="New_Total_Payroll" vbProcedure="false">'Merit Increase Calculator'!$I$14</definedName>
    <definedName function="false" hidden="false" name="Real_Raise_After_Inflation" vbProcedure="false">'Merit Increase Calculator'!$I$17</definedName>
    <definedName function="false" hidden="false" name="Total_Current_Payroll" vbProcedure="false">'Merit Increase Calculator'!$D$5</definedName>
    <definedName function="false" hidden="false" name="Total_Merit_Spend" vbProcedure="false">'Merit Increase Calculator'!$I$10</definedName>
    <definedName function="false" hidden="false" name="Weighted_Average_Raise_Percent" vbProcedure="false">'Merit Increase Calculator'!$I$15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<sst xmlns="http://schemas.openxmlformats.org/spreadsheetml/2006/main" count="43" uniqueCount="43">
  <si>
    <t xml:space="preserve">Merit Increase &amp; Raise Budget Calculator</t>
  </si>
  <si>
    <t xml:space="preserve">Performance tier distribution · merit pool tracking · weighted average raise · real raise after inflation · differentiation multiplier · made by sheetflow.cloud</t>
  </si>
  <si>
    <t xml:space="preserve">  BUDGET SETUP</t>
  </si>
  <si>
    <t xml:space="preserve">  MERIT BUDGET ANALYSIS</t>
  </si>
  <si>
    <t xml:space="preserve">Total Current Payroll</t>
  </si>
  <si>
    <t xml:space="preserve">annual base salary across the team</t>
  </si>
  <si>
    <t xml:space="preserve">Merit Dollar Pool</t>
  </si>
  <si>
    <t xml:space="preserve">total available to spend</t>
  </si>
  <si>
    <t xml:space="preserve">Merit Budget Percent</t>
  </si>
  <si>
    <t xml:space="preserve">% of payroll  ·  2026 U.S. avg: 3.5%</t>
  </si>
  <si>
    <t xml:space="preserve">Exceeds Tier Cost</t>
  </si>
  <si>
    <t xml:space="preserve">Inflation Rate Percent</t>
  </si>
  <si>
    <t xml:space="preserve">% · for real raise context</t>
  </si>
  <si>
    <t xml:space="preserve">Meets Tier Cost</t>
  </si>
  <si>
    <t xml:space="preserve">  PERFORMANCE TIER DISTRIBUTION</t>
  </si>
  <si>
    <t xml:space="preserve">  MERIT SPEND</t>
  </si>
  <si>
    <t xml:space="preserve">Exceeds Expectations (% of workforce)</t>
  </si>
  <si>
    <t xml:space="preserve">top tier  ·  typically 20–30%</t>
  </si>
  <si>
    <t xml:space="preserve">Below Tier Cost</t>
  </si>
  <si>
    <t xml:space="preserve">Exceeds Merit Increase Percent</t>
  </si>
  <si>
    <t xml:space="preserve">% raise for top tier</t>
  </si>
  <si>
    <t xml:space="preserve">Total Merit Spend</t>
  </si>
  <si>
    <t xml:space="preserve">Meets Expectations (% of workforce)</t>
  </si>
  <si>
    <t xml:space="preserve">middle tier  ·  typically 50–65%</t>
  </si>
  <si>
    <t xml:space="preserve">Budget Remaining</t>
  </si>
  <si>
    <t xml:space="preserve">+ = surplus  ·  – = over budget</t>
  </si>
  <si>
    <t xml:space="preserve">Meets Merit Increase Percent</t>
  </si>
  <si>
    <t xml:space="preserve">% raise for middle tier</t>
  </si>
  <si>
    <t xml:space="preserve">Budget Utilization Percent</t>
  </si>
  <si>
    <t xml:space="preserve">% of pool spent</t>
  </si>
  <si>
    <t xml:space="preserve">Below Expectations (% of workforce)</t>
  </si>
  <si>
    <t xml:space="preserve">bottom tier  ·  typically 10–20%</t>
  </si>
  <si>
    <t xml:space="preserve">  NEW PAYROLL SUMMARY</t>
  </si>
  <si>
    <t xml:space="preserve">Below Merit Increase Percent</t>
  </si>
  <si>
    <t xml:space="preserve">% raise for bottom tier</t>
  </si>
  <si>
    <t xml:space="preserve">New Total Payroll</t>
  </si>
  <si>
    <t xml:space="preserve">WEIGHTED AVERAGE RAISE</t>
  </si>
  <si>
    <t xml:space="preserve">% effective raise</t>
  </si>
  <si>
    <t xml:space="preserve">  CONTEXT &amp; DIFFERENTIATION</t>
  </si>
  <si>
    <t xml:space="preserve">Real Raise After Inflation</t>
  </si>
  <si>
    <t xml:space="preserve">% purchasing power gain</t>
  </si>
  <si>
    <t xml:space="preserve">Differentiation Multiplier</t>
  </si>
  <si>
    <t xml:space="preserve">× vs. avg  ·  benchmark: 2–3×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</si>
</sst>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$#,##0"/>
    <numFmt numFmtId="166" formatCode="0.0"/>
    <numFmt numFmtId="167" formatCode="0"/>
    <numFmt numFmtId="168" formatCode="0.0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FFFFFF"/>
      <name val="Arial"/>
      <family val="0"/>
      <charset val="1"/>
    </font>
    <font>
      <i val="true"/>
      <sz val="8"/>
      <color rgb="FFD1FAE5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9"/>
      <color rgb="FF111827"/>
      <name val="Arial"/>
      <family val="0"/>
      <charset val="1"/>
    </font>
    <font>
      <sz val="9"/>
      <color rgb="FF1D4ED8"/>
      <name val="Arial"/>
      <family val="0"/>
      <charset val="1"/>
    </font>
    <font>
      <i val="true"/>
      <sz val="8"/>
      <color rgb="FF4B5563"/>
      <name val="Arial"/>
      <family val="0"/>
      <charset val="1"/>
    </font>
    <font>
      <b val="true"/>
      <sz val="12"/>
      <color rgb="FF15803D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15803D"/>
        <bgColor rgb="FF1A6B40"/>
      </patternFill>
    </fill>
    <fill>
      <patternFill patternType="solid">
        <fgColor rgb="FF1A6B40"/>
        <bgColor rgb="FF15803D"/>
      </patternFill>
    </fill>
    <fill>
      <patternFill patternType="solid">
        <fgColor rgb="FFEFF6FF"/>
        <bgColor rgb="FFF9FAFB"/>
      </patternFill>
    </fill>
    <fill>
      <patternFill patternType="solid">
        <fgColor rgb="FFF9FAFB"/>
        <bgColor rgb="FFFFFFFF"/>
      </patternFill>
    </fill>
    <fill>
      <patternFill patternType="solid">
        <fgColor rgb="FF111827"/>
        <bgColor rgb="FF000000"/>
      </patternFill>
    </fill>
    <fill>
      <patternFill patternType="solid">
        <fgColor rgb="FFF0FDF4"/>
        <bgColor rgb="FFF9FAFB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5" fillId="3" borderId="0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6" fillId="2" borderId="0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1" shrinkToFit="false"/>
      <protection locked="true" hidden="false"/>
    </xf>
    <xf numFmtId="165" fontId="8" fillId="4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center" textRotation="0" wrapText="false" indent="1" shrinkToFit="false"/>
      <protection locked="true" hidden="false"/>
    </xf>
    <xf numFmtId="165" fontId="7" fillId="5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6" fontId="8" fillId="4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6" fillId="6" borderId="0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7" fontId="8" fillId="4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6" fontId="7" fillId="5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left" vertical="center" textRotation="0" wrapText="false" indent="1" shrinkToFit="false"/>
      <protection locked="true" hidden="false"/>
    </xf>
    <xf numFmtId="166" fontId="10" fillId="7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8" fontId="7" fillId="5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5803D"/>
      <rgbColor rgb="FF000080"/>
      <rgbColor rgb="FF808000"/>
      <rgbColor rgb="FF800080"/>
      <rgbColor rgb="FF1A6B40"/>
      <rgbColor rgb="FFC0C0C0"/>
      <rgbColor rgb="FF808080"/>
      <rgbColor rgb="FF9999FF"/>
      <rgbColor rgb="FF993366"/>
      <rgbColor rgb="FFF0FDF4"/>
      <rgbColor rgb="FFEFF6FF"/>
      <rgbColor rgb="FF660066"/>
      <rgbColor rgb="FFFF8080"/>
      <rgbColor rgb="FF1D4ED8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9FAFB"/>
      <rgbColor rgb="FFD1FAE5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B5563"/>
      <rgbColor rgb="FF969696"/>
      <rgbColor rgb="FF003366"/>
      <rgbColor rgb="FF339966"/>
      <rgbColor rgb="FF111827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J18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B3" activeCellId="0" sqref="B3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31"/>
    <col collapsed="false" customWidth="true" hidden="false" outlineLevel="0" max="3" min="3" style="1" width="1.51"/>
    <col collapsed="false" customWidth="true" hidden="false" outlineLevel="0" max="4" min="4" style="1" width="17"/>
    <col collapsed="false" customWidth="true" hidden="false" outlineLevel="0" max="5" min="5" style="1" width="22"/>
    <col collapsed="false" customWidth="true" hidden="false" outlineLevel="0" max="6" min="6" style="1" width="3"/>
    <col collapsed="false" customWidth="true" hidden="false" outlineLevel="0" max="7" min="7" style="1" width="32"/>
    <col collapsed="false" customWidth="true" hidden="false" outlineLevel="0" max="8" min="8" style="1" width="1.51"/>
    <col collapsed="false" customWidth="true" hidden="false" outlineLevel="0" max="9" min="9" style="1" width="17"/>
    <col collapsed="false" customWidth="true" hidden="false" outlineLevel="0" max="10" min="10" style="1" width="14"/>
  </cols>
  <sheetData>
    <row r="1" customFormat="false" ht="30" hidden="false" customHeight="true" outlineLevel="0" collapsed="false">
      <c r="B1" s="2" t="s">
        <v>0</v>
      </c>
      <c r="C1" s="2"/>
      <c r="D1" s="2"/>
      <c r="E1" s="2"/>
      <c r="F1" s="2"/>
      <c r="G1" s="2"/>
      <c r="H1" s="2"/>
      <c r="I1" s="2"/>
      <c r="J1" s="2"/>
    </row>
    <row r="2" customFormat="false" ht="1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</row>
    <row r="3" customFormat="false" ht="6" hidden="false" customHeight="true" outlineLevel="0" collapsed="false"/>
    <row r="4" customFormat="false" ht="15.75" hidden="false" customHeight="true" outlineLevel="0" collapsed="false">
      <c r="B4" s="4" t="s">
        <v>2</v>
      </c>
      <c r="C4" s="4"/>
      <c r="D4" s="4"/>
      <c r="E4" s="4"/>
      <c r="G4" s="4" t="s">
        <v>3</v>
      </c>
      <c r="H4" s="4"/>
      <c r="I4" s="4"/>
      <c r="J4" s="4"/>
    </row>
    <row r="5" customFormat="false" ht="18" hidden="false" customHeight="true" outlineLevel="0" collapsed="false">
      <c r="B5" s="5" t="s">
        <v>4</v>
      </c>
      <c r="D5" s="6" t="n">
        <v>1200000</v>
      </c>
      <c r="E5" s="7" t="s">
        <v>5</v>
      </c>
      <c r="G5" s="5" t="s">
        <v>6</v>
      </c>
      <c r="I5" s="8" t="n">
        <f aca="false">IFERROR(Total_Current_Payroll*Merit_Budget_Percent/100,0)</f>
        <v>42000</v>
      </c>
      <c r="J5" s="7" t="s">
        <v>7</v>
      </c>
    </row>
    <row r="6" customFormat="false" ht="18" hidden="false" customHeight="true" outlineLevel="0" collapsed="false">
      <c r="B6" s="5" t="s">
        <v>8</v>
      </c>
      <c r="D6" s="9" t="n">
        <v>3.5</v>
      </c>
      <c r="E6" s="7" t="s">
        <v>9</v>
      </c>
      <c r="G6" s="5" t="s">
        <v>10</v>
      </c>
      <c r="I6" s="8" t="n">
        <f aca="false">IFERROR(Total_Current_Payroll*Exceeds_Expectations_Percent/100*Exceeds_Merit_Increase_Percent/100,0)</f>
        <v>15000</v>
      </c>
    </row>
    <row r="7" customFormat="false" ht="18" hidden="false" customHeight="true" outlineLevel="0" collapsed="false">
      <c r="B7" s="5" t="s">
        <v>11</v>
      </c>
      <c r="D7" s="9" t="n">
        <v>2.8</v>
      </c>
      <c r="E7" s="7" t="s">
        <v>12</v>
      </c>
      <c r="G7" s="5" t="s">
        <v>13</v>
      </c>
      <c r="I7" s="8" t="n">
        <f aca="false">IFERROR(Total_Current_Payroll*Meets_Expectations_Percent/100*Meets_Merit_Increase_Percent/100,0)</f>
        <v>21600</v>
      </c>
    </row>
    <row r="8" customFormat="false" ht="15.75" hidden="false" customHeight="true" outlineLevel="0" collapsed="false">
      <c r="B8" s="10" t="s">
        <v>14</v>
      </c>
      <c r="C8" s="10"/>
      <c r="D8" s="10"/>
      <c r="E8" s="10"/>
      <c r="G8" s="4" t="s">
        <v>15</v>
      </c>
      <c r="H8" s="4"/>
      <c r="I8" s="4"/>
      <c r="J8" s="4"/>
    </row>
    <row r="9" customFormat="false" ht="18" hidden="false" customHeight="true" outlineLevel="0" collapsed="false">
      <c r="B9" s="5" t="s">
        <v>16</v>
      </c>
      <c r="D9" s="11" t="n">
        <v>25</v>
      </c>
      <c r="E9" s="7" t="s">
        <v>17</v>
      </c>
      <c r="G9" s="5" t="s">
        <v>18</v>
      </c>
      <c r="I9" s="8" t="n">
        <f aca="false">IFERROR(Total_Current_Payroll*Below_Expectations_Percent/100*Below_Merit_Increase_Percent/100,0)</f>
        <v>1800</v>
      </c>
    </row>
    <row r="10" customFormat="false" ht="18" hidden="false" customHeight="true" outlineLevel="0" collapsed="false">
      <c r="B10" s="5" t="s">
        <v>19</v>
      </c>
      <c r="D10" s="9" t="n">
        <v>5</v>
      </c>
      <c r="E10" s="7" t="s">
        <v>20</v>
      </c>
      <c r="G10" s="5" t="s">
        <v>21</v>
      </c>
      <c r="I10" s="8" t="n">
        <f aca="false">IFERROR(Exceeds_Tier_Cost+Meets_Tier_Cost+Below_Tier_Cost,0)</f>
        <v>38400</v>
      </c>
    </row>
    <row r="11" customFormat="false" ht="18" hidden="false" customHeight="true" outlineLevel="0" collapsed="false">
      <c r="B11" s="5" t="s">
        <v>22</v>
      </c>
      <c r="D11" s="11" t="n">
        <v>60</v>
      </c>
      <c r="E11" s="7" t="s">
        <v>23</v>
      </c>
      <c r="G11" s="5" t="s">
        <v>24</v>
      </c>
      <c r="I11" s="8" t="n">
        <f aca="false">IFERROR(Merit_Dollar_Pool-Total_Merit_Spend,0)</f>
        <v>3600</v>
      </c>
      <c r="J11" s="7" t="s">
        <v>25</v>
      </c>
    </row>
    <row r="12" customFormat="false" ht="18" hidden="false" customHeight="true" outlineLevel="0" collapsed="false">
      <c r="B12" s="5" t="s">
        <v>26</v>
      </c>
      <c r="D12" s="9" t="n">
        <v>3</v>
      </c>
      <c r="E12" s="7" t="s">
        <v>27</v>
      </c>
      <c r="G12" s="5" t="s">
        <v>28</v>
      </c>
      <c r="I12" s="12" t="n">
        <f aca="false">IFERROR(Total_Merit_Spend/Merit_Dollar_Pool*100,0)</f>
        <v>91.4285714285714</v>
      </c>
      <c r="J12" s="7" t="s">
        <v>29</v>
      </c>
    </row>
    <row r="13" customFormat="false" ht="18" hidden="false" customHeight="true" outlineLevel="0" collapsed="false">
      <c r="B13" s="5" t="s">
        <v>30</v>
      </c>
      <c r="D13" s="11" t="n">
        <v>15</v>
      </c>
      <c r="E13" s="7" t="s">
        <v>31</v>
      </c>
      <c r="G13" s="4" t="s">
        <v>32</v>
      </c>
      <c r="H13" s="4"/>
      <c r="I13" s="4"/>
      <c r="J13" s="4"/>
    </row>
    <row r="14" customFormat="false" ht="18" hidden="false" customHeight="true" outlineLevel="0" collapsed="false">
      <c r="B14" s="5" t="s">
        <v>33</v>
      </c>
      <c r="D14" s="9" t="n">
        <v>1</v>
      </c>
      <c r="E14" s="7" t="s">
        <v>34</v>
      </c>
      <c r="G14" s="5" t="s">
        <v>35</v>
      </c>
      <c r="I14" s="8" t="n">
        <f aca="false">IFERROR(Total_Current_Payroll+Total_Merit_Spend,0)</f>
        <v>1238400</v>
      </c>
    </row>
    <row r="15" customFormat="false" ht="27.75" hidden="false" customHeight="true" outlineLevel="0" collapsed="false">
      <c r="G15" s="13" t="s">
        <v>36</v>
      </c>
      <c r="I15" s="14" t="n">
        <f aca="false">IFERROR(Total_Merit_Spend/Total_Current_Payroll*100,0)</f>
        <v>3.2</v>
      </c>
      <c r="J15" s="7" t="s">
        <v>37</v>
      </c>
    </row>
    <row r="16" customFormat="false" ht="15.75" hidden="false" customHeight="true" outlineLevel="0" collapsed="false">
      <c r="B16" s="10" t="s">
        <v>38</v>
      </c>
      <c r="C16" s="10"/>
      <c r="D16" s="10"/>
      <c r="E16" s="10"/>
      <c r="F16" s="10"/>
      <c r="G16" s="10"/>
      <c r="H16" s="10"/>
      <c r="I16" s="10"/>
      <c r="J16" s="10"/>
    </row>
    <row r="17" customFormat="false" ht="18" hidden="false" customHeight="true" outlineLevel="0" collapsed="false">
      <c r="G17" s="5" t="s">
        <v>39</v>
      </c>
      <c r="I17" s="12" t="n">
        <f aca="false">IFERROR(Weighted_Average_Raise_Percent-Inflation_Rate_Percent,0)</f>
        <v>0.4</v>
      </c>
      <c r="J17" s="7" t="s">
        <v>40</v>
      </c>
    </row>
    <row r="18" customFormat="false" ht="18" hidden="false" customHeight="true" outlineLevel="0" collapsed="false">
      <c r="G18" s="5" t="s">
        <v>41</v>
      </c>
      <c r="I18" s="15" t="n">
        <f aca="false">IFERROR(IF(Weighted_Average_Raise_Percent=0,0,Exceeds_Merit_Increase_Percent/Weighted_Average_Raise_Percent),0)</f>
        <v>1.5625</v>
      </c>
      <c r="J18" s="7" t="s">
        <v>42</v>
      </c>
    </row>
  </sheetData>
  <mergeCells count="8">
    <mergeCell ref="B1:J1"/>
    <mergeCell ref="B2:J2"/>
    <mergeCell ref="B4:E4"/>
    <mergeCell ref="G4:J4"/>
    <mergeCell ref="B8:E8"/>
    <mergeCell ref="G8:J8"/>
    <mergeCell ref="G13:J13"/>
    <mergeCell ref="B16:J1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2026-07-06T15:43:36Z</dcterms:created>
  <dc:creator>openpyxl</dc:creator>
  <dc:description/>
  <dc:language>en-US</dc:language>
  <cp:lastModifiedBy/>
  <dcterms:modified xsi:type="dcterms:W3CDTF">2026-07-06T17:45:53Z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