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Increase Calculator" sheetId="1" state="visible" r:id="rId3"/>
  </sheets>
  <definedNames>
    <definedName function="false" hidden="false" name="Annual_Revenue" vbProcedure="false">'Price Increase Calculator'!$D$5</definedName>
    <definedName function="false" hidden="false" name="Break_Even_Churn_Rate" vbProcedure="false">'Price Increase Calculator'!$I$9</definedName>
    <definedName function="false" hidden="false" name="Current_Gross_Margin_Percent" vbProcedure="false">'Price Increase Calculator'!$D$7</definedName>
    <definedName function="false" hidden="false" name="Current_Gross_Profit" vbProcedure="false">'Price Increase Calculator'!$I$17</definedName>
    <definedName function="false" hidden="false" name="Current_Number_Of_Customers" vbProcedure="false">'Price Increase Calculator'!$D$6</definedName>
    <definedName function="false" hidden="false" name="Customers_Remaining_After_Churn" vbProcedure="false">'Price Increase Calculator'!$I$13</definedName>
    <definedName function="false" hidden="false" name="Expected_Customer_Churn_Percent" vbProcedure="false">'Price Increase Calculator'!$D$10</definedName>
    <definedName function="false" hidden="false" name="Gross_Profit_Change" vbProcedure="false">'Price Increase Calculator'!$I$19</definedName>
    <definedName function="false" hidden="false" name="Maximum_Customers_You_Can_Lose" vbProcedure="false">'Price Increase Calculator'!$I$10</definedName>
    <definedName function="false" hidden="false" name="Net_Revenue_Change" vbProcedure="false">'Price Increase Calculator'!$I$15</definedName>
    <definedName function="false" hidden="false" name="New_Gross_Profit" vbProcedure="false">'Price Increase Calculator'!$I$18</definedName>
    <definedName function="false" hidden="false" name="New_Revenue_Per_Customer" vbProcedure="false">'Price Increase Calculator'!$I$6</definedName>
    <definedName function="false" hidden="false" name="Price_Increase_Percent" vbProcedure="false">'Price Increase Calculator'!$D$9</definedName>
    <definedName function="false" hidden="false" name="Revenue_After_Expected_Churn" vbProcedure="false">'Price Increase Calculator'!$I$12</definedName>
    <definedName function="false" hidden="false" name="Revenue_If_No_Customers_Lost" vbProcedure="false">'Price Increase Calculator'!$I$7</definedName>
    <definedName function="false" hidden="false" name="Revenue_Per_Customer_Current" vbProcedure="false">'Price Increase Calculator'!$I$5</definedName>
    <definedName function="false" hidden="false" name="Safety_Margin_Percent" vbProcedure="false">'Price Increase Calculator'!$I$14</definedName>
    <definedName function="false" hidden="false" name="Scenario_A_Churn_Percent" vbProcedure="false">'Price Increase Calculator'!$D$12</definedName>
    <definedName function="false" hidden="false" name="Scenario_A_Net_Change" vbProcedure="false">'Price Increase Calculator'!$I$21</definedName>
    <definedName function="false" hidden="false" name="Scenario_A_Revenue" vbProcedure="false">'Price Increase Calculator'!$I$20</definedName>
    <definedName function="false" hidden="false" name="Scenario_B_Churn_Percent" vbProcedure="false">'Price Increase Calculator'!$D$13</definedName>
    <definedName function="false" hidden="false" name="Scenario_B_Net_Change" vbProcedure="false">'Price Increase Calculator'!$I$23</definedName>
    <definedName function="false" hidden="false" name="Scenario_B_Revenue" vbProcedure="false">'Price Increase Calculator'!$I$22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<sst xmlns="http://schemas.openxmlformats.org/spreadsheetml/2006/main" count="43" uniqueCount="42">
  <si>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Price Increase Impact Calculator</t>
  </si>
  <si>
    <t xml:space="preserve">Break-even churn rate · 3-scenario revenue comparison · gross profit impact · safety margin · made by sheetflow.cloud</t>
  </si>
  <si>
    <t xml:space="preserve">  CURRENT BUSINESS</t>
  </si>
  <si>
    <t xml:space="preserve">  REVENUE ANALYSIS</t>
  </si>
  <si>
    <t xml:space="preserve">Annual Revenue</t>
  </si>
  <si>
    <t xml:space="preserve">total annual revenue</t>
  </si>
  <si>
    <t xml:space="preserve">Revenue Per Customer (Current)</t>
  </si>
  <si>
    <t xml:space="preserve">Current Number of Customers</t>
  </si>
  <si>
    <t xml:space="preserve">accounts / clients / contracts</t>
  </si>
  <si>
    <t xml:space="preserve">New Revenue Per Customer</t>
  </si>
  <si>
    <t xml:space="preserve">Current Gross Margin Percent</t>
  </si>
  <si>
    <t xml:space="preserve">% — for profit impact section</t>
  </si>
  <si>
    <t xml:space="preserve">Revenue If No Customers Lost</t>
  </si>
  <si>
    <t xml:space="preserve">  PROPOSED PRICE CHANGE</t>
  </si>
  <si>
    <t xml:space="preserve">  BREAK-EVEN ANALYSIS</t>
  </si>
  <si>
    <t xml:space="preserve">Price Increase Percent</t>
  </si>
  <si>
    <t xml:space="preserve">% proposed increase</t>
  </si>
  <si>
    <t xml:space="preserve">Break-Even Churn Rate</t>
  </si>
  <si>
    <t xml:space="preserve">% — churn above this loses revenue</t>
  </si>
  <si>
    <t xml:space="preserve">Expected Customer Churn Percent</t>
  </si>
  <si>
    <t xml:space="preserve">% you expect to lose</t>
  </si>
  <si>
    <t xml:space="preserve">Maximum Customers You Can Lose</t>
  </si>
  <si>
    <t xml:space="preserve">customers</t>
  </si>
  <si>
    <t xml:space="preserve">  WHAT-IF SCENARIOS</t>
  </si>
  <si>
    <t xml:space="preserve">  EXPECTED IMPACT</t>
  </si>
  <si>
    <t xml:space="preserve">Scenario A Churn Percent</t>
  </si>
  <si>
    <t xml:space="preserve">optimistic  ·  low churn</t>
  </si>
  <si>
    <t xml:space="preserve">Revenue After Expected Churn</t>
  </si>
  <si>
    <t xml:space="preserve">Scenario B Churn Percent</t>
  </si>
  <si>
    <t xml:space="preserve">pessimistic  ·  high churn</t>
  </si>
  <si>
    <t xml:space="preserve">Customers Remaining After Churn</t>
  </si>
  <si>
    <t xml:space="preserve">Safety Margin Percent</t>
  </si>
  <si>
    <t xml:space="preserve">% buffer before break-even</t>
  </si>
  <si>
    <t xml:space="preserve">NET REVENUE CHANGE</t>
  </si>
  <si>
    <t xml:space="preserve">  PROFIT IMPACT &amp; SCENARIO COMPARISON</t>
  </si>
  <si>
    <t xml:space="preserve">Current Gross Profit</t>
  </si>
  <si>
    <t xml:space="preserve">New Gross Profit (after churn)</t>
  </si>
  <si>
    <t xml:space="preserve">Gross Profit Change</t>
  </si>
  <si>
    <t xml:space="preserve">Scenario A Revenue (optimistic)</t>
  </si>
  <si>
    <t xml:space="preserve">Scenario A Net Change</t>
  </si>
  <si>
    <t xml:space="preserve">Scenario B Revenue (pessimistic)</t>
  </si>
  <si>
    <t xml:space="preserve">Scenario B Net Change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</si>
</sst>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\$#,##0.00"/>
    <numFmt numFmtId="167" formatCode="0"/>
    <numFmt numFmtId="168" formatCode="0.0"/>
    <numFmt numFmtId="169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500000</v>
      </c>
      <c r="E5" s="7" t="s">
        <v>5</v>
      </c>
      <c r="G5" s="5" t="s">
        <v>6</v>
      </c>
      <c r="I5" s="8" t="n">
        <f aca="false">IFERROR(Annual_Revenue/Current_Number_Of_Customers,0)</f>
        <v>2500</v>
      </c>
    </row>
    <row r="6" customFormat="false" ht="18" hidden="false" customHeight="true" outlineLevel="0" collapsed="false">
      <c r="B6" s="5" t="s">
        <v>7</v>
      </c>
      <c r="D6" s="9" t="n">
        <v>200</v>
      </c>
      <c r="E6" s="7" t="s">
        <v>8</v>
      </c>
      <c r="G6" s="5" t="s">
        <v>9</v>
      </c>
      <c r="I6" s="8" t="n">
        <f aca="false">IFERROR(Revenue_Per_Customer_Current*(1+Price_Increase_Percent/100),0)</f>
        <v>2750</v>
      </c>
    </row>
    <row r="7" customFormat="false" ht="18" hidden="false" customHeight="true" outlineLevel="0" collapsed="false">
      <c r="B7" s="5" t="s">
        <v>10</v>
      </c>
      <c r="D7" s="10" t="n">
        <v>60</v>
      </c>
      <c r="E7" s="7" t="s">
        <v>11</v>
      </c>
      <c r="G7" s="5" t="s">
        <v>12</v>
      </c>
      <c r="I7" s="11" t="n">
        <f aca="false">IFERROR(Annual_Revenue*(1+Price_Increase_Percent/100),0)</f>
        <v>550000</v>
      </c>
    </row>
    <row r="8" customFormat="false" ht="15.75" hidden="false" customHeight="true" outlineLevel="0" collapsed="false">
      <c r="B8" s="12" t="s">
        <v>13</v>
      </c>
      <c r="C8" s="12"/>
      <c r="D8" s="12"/>
      <c r="E8" s="12"/>
      <c r="G8" s="4" t="s">
        <v>14</v>
      </c>
      <c r="H8" s="4"/>
      <c r="I8" s="4"/>
      <c r="J8" s="4"/>
    </row>
    <row r="9" customFormat="false" ht="18" hidden="false" customHeight="true" outlineLevel="0" collapsed="false">
      <c r="B9" s="5" t="s">
        <v>15</v>
      </c>
      <c r="D9" s="10" t="n">
        <v>10</v>
      </c>
      <c r="E9" s="7" t="s">
        <v>16</v>
      </c>
      <c r="G9" s="5" t="s">
        <v>17</v>
      </c>
      <c r="I9" s="13" t="n">
        <f aca="false">IFERROR(Price_Increase_Percent/(100+Price_Increase_Percent)*100,0)</f>
        <v>9.09090909090909</v>
      </c>
      <c r="J9" s="7" t="s">
        <v>18</v>
      </c>
    </row>
    <row r="10" customFormat="false" ht="18" hidden="false" customHeight="true" outlineLevel="0" collapsed="false">
      <c r="B10" s="5" t="s">
        <v>19</v>
      </c>
      <c r="D10" s="10" t="n">
        <v>5</v>
      </c>
      <c r="E10" s="7" t="s">
        <v>20</v>
      </c>
      <c r="G10" s="5" t="s">
        <v>21</v>
      </c>
      <c r="I10" s="14" t="n">
        <f aca="false">IFERROR(Current_Number_Of_Customers*Break_Even_Churn_Rate/100,0)</f>
        <v>18.1818181818182</v>
      </c>
      <c r="J10" s="7" t="s">
        <v>22</v>
      </c>
    </row>
    <row r="11" customFormat="false" ht="15.75" hidden="false" customHeight="true" outlineLevel="0" collapsed="false">
      <c r="B11" s="12" t="s">
        <v>23</v>
      </c>
      <c r="C11" s="12"/>
      <c r="D11" s="12"/>
      <c r="E11" s="12"/>
      <c r="G11" s="4" t="s">
        <v>24</v>
      </c>
      <c r="H11" s="4"/>
      <c r="I11" s="4"/>
      <c r="J11" s="4"/>
    </row>
    <row r="12" customFormat="false" ht="18" hidden="false" customHeight="true" outlineLevel="0" collapsed="false">
      <c r="B12" s="5" t="s">
        <v>25</v>
      </c>
      <c r="D12" s="10" t="n">
        <v>2</v>
      </c>
      <c r="E12" s="7" t="s">
        <v>26</v>
      </c>
      <c r="G12" s="5" t="s">
        <v>27</v>
      </c>
      <c r="I12" s="11" t="n">
        <f aca="false">IFERROR(Revenue_If_No_Customers_Lost*(1-Expected_Customer_Churn_Percent/100),0)</f>
        <v>522500</v>
      </c>
    </row>
    <row r="13" customFormat="false" ht="18" hidden="false" customHeight="true" outlineLevel="0" collapsed="false">
      <c r="B13" s="5" t="s">
        <v>28</v>
      </c>
      <c r="D13" s="10" t="n">
        <v>12</v>
      </c>
      <c r="E13" s="7" t="s">
        <v>29</v>
      </c>
      <c r="G13" s="5" t="s">
        <v>30</v>
      </c>
      <c r="I13" s="15" t="n">
        <f aca="false">IFERROR(Current_Number_Of_Customers*(1-Expected_Customer_Churn_Percent/100),0)</f>
        <v>190</v>
      </c>
      <c r="J13" s="7" t="s">
        <v>22</v>
      </c>
    </row>
    <row r="14" customFormat="false" ht="18" hidden="false" customHeight="true" outlineLevel="0" collapsed="false">
      <c r="G14" s="5" t="s">
        <v>31</v>
      </c>
      <c r="I14" s="13" t="n">
        <f aca="false">IFERROR(Break_Even_Churn_Rate-Expected_Customer_Churn_Percent,0)</f>
        <v>4.09090909090909</v>
      </c>
      <c r="J14" s="7" t="s">
        <v>32</v>
      </c>
    </row>
    <row r="15" customFormat="false" ht="27.75" hidden="false" customHeight="true" outlineLevel="0" collapsed="false">
      <c r="G15" s="16" t="s">
        <v>33</v>
      </c>
      <c r="I15" s="17" t="n">
        <f aca="false">IFERROR(Revenue_After_Expected_Churn-Annual_Revenue,0)</f>
        <v>22500</v>
      </c>
    </row>
    <row r="16" customFormat="false" ht="15.75" hidden="false" customHeight="true" outlineLevel="0" collapsed="false">
      <c r="B16" s="12" t="s">
        <v>34</v>
      </c>
      <c r="C16" s="12"/>
      <c r="D16" s="12"/>
      <c r="E16" s="12"/>
      <c r="F16" s="12"/>
      <c r="G16" s="12"/>
      <c r="H16" s="12"/>
      <c r="I16" s="12"/>
      <c r="J16" s="12"/>
    </row>
    <row r="17" customFormat="false" ht="18" hidden="false" customHeight="true" outlineLevel="0" collapsed="false">
      <c r="G17" s="5" t="s">
        <v>35</v>
      </c>
      <c r="I17" s="11" t="n">
        <f aca="false">IFERROR(Annual_Revenue*Current_Gross_Margin_Percent/100,0)</f>
        <v>300000</v>
      </c>
    </row>
    <row r="18" customFormat="false" ht="18" hidden="false" customHeight="true" outlineLevel="0" collapsed="false">
      <c r="G18" s="5" t="s">
        <v>36</v>
      </c>
      <c r="I18" s="11" t="n">
        <f aca="false">IFERROR(Revenue_After_Expected_Churn*Current_Gross_Margin_Percent/100,0)</f>
        <v>313500</v>
      </c>
    </row>
    <row r="19" customFormat="false" ht="18" hidden="false" customHeight="true" outlineLevel="0" collapsed="false">
      <c r="G19" s="5" t="s">
        <v>37</v>
      </c>
      <c r="I19" s="11" t="n">
        <f aca="false">IFERROR(New_Gross_Profit-Current_Gross_Profit,0)</f>
        <v>13500</v>
      </c>
    </row>
    <row r="20" customFormat="false" ht="18" hidden="false" customHeight="true" outlineLevel="0" collapsed="false">
      <c r="G20" s="5" t="s">
        <v>38</v>
      </c>
      <c r="I20" s="11" t="n">
        <f aca="false">IFERROR(Revenue_If_No_Customers_Lost*(1-Scenario_A_Churn_Percent/100),0)</f>
        <v>539000</v>
      </c>
    </row>
    <row r="21" customFormat="false" ht="18" hidden="false" customHeight="true" outlineLevel="0" collapsed="false">
      <c r="G21" s="5" t="s">
        <v>39</v>
      </c>
      <c r="I21" s="11" t="n">
        <f aca="false">IFERROR(Scenario_A_Revenue-Annual_Revenue,0)</f>
        <v>39000</v>
      </c>
    </row>
    <row r="22" customFormat="false" ht="18" hidden="false" customHeight="true" outlineLevel="0" collapsed="false">
      <c r="G22" s="5" t="s">
        <v>40</v>
      </c>
      <c r="I22" s="11" t="n">
        <f aca="false">IFERROR(Revenue_If_No_Customers_Lost*(1-Scenario_B_Churn_Percent/100),0)</f>
        <v>484000</v>
      </c>
    </row>
    <row r="23" customFormat="false" ht="18" hidden="false" customHeight="true" outlineLevel="0" collapsed="false">
      <c r="G23" s="5" t="s">
        <v>41</v>
      </c>
      <c r="I23" s="11" t="n">
        <f aca="false">IFERROR(Scenario_B_Revenue-Annual_Revenue,0)</f>
        <v>-16000</v>
      </c>
    </row>
  </sheetData>
  <mergeCells count="9">
    <mergeCell ref="B1:J1"/>
    <mergeCell ref="B2:J2"/>
    <mergeCell ref="B4:E4"/>
    <mergeCell ref="G4:J4"/>
    <mergeCell ref="B8:E8"/>
    <mergeCell ref="G8:J8"/>
    <mergeCell ref="B11:E11"/>
    <mergeCell ref="G11:J11"/>
    <mergeCell ref="B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2026-06-24T16:13:22Z</dcterms:created>
  <dc:creator>openpyxl</dc:creator>
  <dc:description/>
  <dc:language>en-US</dc:language>
  <cp:lastModifiedBy/>
  <dcterms:modified xsi:type="dcterms:W3CDTF">2026-06-24T19:32:38Z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